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0B6B2A54-E5C9-440A-8F75-BB65158F6665}" xr6:coauthVersionLast="47" xr6:coauthVersionMax="47" xr10:uidLastSave="{00000000-0000-0000-0000-000000000000}"/>
  <bookViews>
    <workbookView xWindow="20" yWindow="20" windowWidth="25030" windowHeight="15900" xr2:uid="{00000000-000D-0000-FFFF-FFFF00000000}"/>
  </bookViews>
  <sheets>
    <sheet name="YearlyCalendar" sheetId="2" r:id="rId1"/>
  </sheets>
  <definedNames>
    <definedName name="month">YearlyCalendar!$L$4</definedName>
    <definedName name="monthNames">{"January","February","March","April","May","June","July","August","September","October","November","December"}</definedName>
    <definedName name="_xlnm.Print_Area" localSheetId="0">YearlyCalendar!$B$7:$X$69</definedName>
    <definedName name="startday">YearlyCalendar!$T$4</definedName>
    <definedName name="valuevx">42.314159</definedName>
    <definedName name="WeekDay">{1,2,3,4,5,6,7}</definedName>
    <definedName name="weekDayNames">{"S","M","T","W","T","F","S"}</definedName>
    <definedName name="WeekNo">{1;2;3;4;5;6}</definedName>
    <definedName name="year">YearlyCalendar!$D$4</definedName>
  </definedNames>
  <calcPr calcId="191029"/>
</workbook>
</file>

<file path=xl/calcChain.xml><?xml version="1.0" encoding="utf-8"?>
<calcChain xmlns="http://schemas.openxmlformats.org/spreadsheetml/2006/main">
  <c r="W34" i="2" l="1"/>
  <c r="B7" i="2" l="1"/>
  <c r="B9" i="2" l="1"/>
  <c r="B20" i="2"/>
  <c r="C20" i="2"/>
  <c r="D20" i="2"/>
  <c r="E20" i="2"/>
  <c r="F20" i="2"/>
  <c r="G20" i="2"/>
  <c r="H20" i="2"/>
  <c r="X37" i="2"/>
  <c r="W37" i="2"/>
  <c r="V37" i="2"/>
  <c r="U37" i="2"/>
  <c r="T37" i="2"/>
  <c r="S37" i="2"/>
  <c r="R37" i="2"/>
  <c r="H37" i="2"/>
  <c r="G37" i="2"/>
  <c r="F37" i="2"/>
  <c r="E37" i="2"/>
  <c r="D37" i="2"/>
  <c r="C37" i="2"/>
  <c r="B37" i="2"/>
  <c r="X28" i="2"/>
  <c r="W28" i="2"/>
  <c r="V28" i="2"/>
  <c r="U28" i="2"/>
  <c r="T28" i="2"/>
  <c r="S28" i="2"/>
  <c r="R28" i="2"/>
  <c r="X45" i="2"/>
  <c r="W45" i="2"/>
  <c r="V45" i="2"/>
  <c r="U45" i="2"/>
  <c r="T45" i="2"/>
  <c r="S45" i="2"/>
  <c r="R45" i="2"/>
  <c r="H28" i="2"/>
  <c r="G28" i="2"/>
  <c r="F28" i="2"/>
  <c r="E28" i="2"/>
  <c r="D28" i="2"/>
  <c r="C28" i="2"/>
  <c r="B28" i="2"/>
  <c r="X20" i="2"/>
  <c r="W20" i="2"/>
  <c r="V20" i="2"/>
  <c r="U20" i="2"/>
  <c r="T20" i="2"/>
  <c r="S20" i="2"/>
  <c r="R20" i="2"/>
  <c r="H53" i="2"/>
  <c r="G53" i="2"/>
  <c r="F53" i="2"/>
  <c r="E53" i="2"/>
  <c r="D53" i="2"/>
  <c r="C53" i="2"/>
  <c r="B53" i="2"/>
  <c r="X10" i="2"/>
  <c r="W10" i="2"/>
  <c r="V10" i="2"/>
  <c r="U10" i="2"/>
  <c r="T10" i="2"/>
  <c r="S10" i="2"/>
  <c r="R10" i="2"/>
  <c r="H45" i="2"/>
  <c r="G45" i="2"/>
  <c r="F45" i="2"/>
  <c r="E45" i="2"/>
  <c r="D45" i="2"/>
  <c r="C45" i="2"/>
  <c r="B45" i="2"/>
  <c r="H10" i="2"/>
  <c r="G10" i="2"/>
  <c r="F10" i="2"/>
  <c r="E10" i="2"/>
  <c r="D10" i="2"/>
  <c r="C10" i="2"/>
  <c r="B10" i="2"/>
  <c r="E15" i="2" l="1"/>
  <c r="D14" i="2"/>
  <c r="E14" i="2"/>
  <c r="C14" i="2"/>
  <c r="E12" i="2"/>
  <c r="F13" i="2"/>
  <c r="B15" i="2"/>
  <c r="E16" i="2"/>
  <c r="G11" i="2"/>
  <c r="H12" i="2"/>
  <c r="B14" i="2"/>
  <c r="F16" i="2"/>
  <c r="H11" i="2"/>
  <c r="G12" i="2"/>
  <c r="H13" i="2"/>
  <c r="F15" i="2"/>
  <c r="G16" i="2"/>
  <c r="B11" i="2"/>
  <c r="B12" i="2"/>
  <c r="C13" i="2"/>
  <c r="F14" i="2"/>
  <c r="G15" i="2"/>
  <c r="H16" i="2"/>
  <c r="D15" i="2"/>
  <c r="B13" i="2"/>
  <c r="H15" i="2"/>
  <c r="C11" i="2"/>
  <c r="D12" i="2"/>
  <c r="E13" i="2"/>
  <c r="H14" i="2"/>
  <c r="B16" i="2"/>
  <c r="D11" i="2"/>
  <c r="B19" i="2"/>
  <c r="C12" i="2"/>
  <c r="D13" i="2"/>
  <c r="G14" i="2"/>
  <c r="C16" i="2"/>
  <c r="E11" i="2"/>
  <c r="F12" i="2"/>
  <c r="G13" i="2"/>
  <c r="C15" i="2"/>
  <c r="D16" i="2"/>
  <c r="F11" i="2"/>
  <c r="F22" i="2" l="1"/>
  <c r="B25" i="2"/>
  <c r="E26" i="2"/>
  <c r="D26" i="2"/>
  <c r="H24" i="2"/>
  <c r="F23" i="2"/>
  <c r="H26" i="2"/>
  <c r="G22" i="2"/>
  <c r="F24" i="2"/>
  <c r="G23" i="2"/>
  <c r="C23" i="2"/>
  <c r="G25" i="2"/>
  <c r="H23" i="2"/>
  <c r="D23" i="2"/>
  <c r="C26" i="2"/>
  <c r="D22" i="2"/>
  <c r="B23" i="2"/>
  <c r="D24" i="2"/>
  <c r="F25" i="2"/>
  <c r="H22" i="2"/>
  <c r="H25" i="2"/>
  <c r="G26" i="2"/>
  <c r="B24" i="2"/>
  <c r="B26" i="2"/>
  <c r="D25" i="2"/>
  <c r="C24" i="2"/>
  <c r="F26" i="2"/>
  <c r="C25" i="2"/>
  <c r="B27" i="2"/>
  <c r="B34" i="2" l="1"/>
  <c r="E33" i="2"/>
  <c r="E29" i="2"/>
  <c r="E32" i="2"/>
  <c r="E31" i="2"/>
  <c r="E30" i="2"/>
  <c r="G31" i="2"/>
  <c r="F43" i="2"/>
  <c r="E43" i="2"/>
  <c r="H43" i="2"/>
  <c r="D43" i="2"/>
  <c r="G43" i="2"/>
  <c r="G34" i="2"/>
  <c r="D29" i="2"/>
  <c r="C30" i="2"/>
  <c r="F31" i="2"/>
  <c r="B30" i="2"/>
  <c r="B31" i="2"/>
  <c r="D31" i="2"/>
  <c r="H31" i="2"/>
  <c r="C34" i="2"/>
  <c r="B33" i="2"/>
  <c r="F29" i="2"/>
  <c r="G29" i="2"/>
  <c r="B35" i="2"/>
  <c r="C33" i="2"/>
  <c r="G32" i="2"/>
  <c r="H29" i="2"/>
  <c r="D34" i="2"/>
  <c r="D33" i="2"/>
  <c r="B32" i="2"/>
  <c r="C29" i="2"/>
  <c r="F34" i="2"/>
  <c r="G30" i="2"/>
  <c r="D30" i="2"/>
  <c r="C32" i="2"/>
  <c r="E34" i="2"/>
  <c r="F30" i="2"/>
  <c r="D32" i="2"/>
  <c r="H34" i="2"/>
  <c r="B29" i="2"/>
  <c r="F32" i="2"/>
  <c r="H30" i="2"/>
  <c r="H32" i="2"/>
  <c r="F39" i="2" l="1"/>
  <c r="C38" i="2"/>
  <c r="G38" i="2"/>
  <c r="E40" i="2"/>
  <c r="E38" i="2"/>
  <c r="E39" i="2"/>
  <c r="H38" i="2"/>
  <c r="C39" i="2"/>
  <c r="D38" i="2"/>
  <c r="H39" i="2"/>
  <c r="B38" i="2"/>
  <c r="F38" i="2"/>
  <c r="B44" i="2"/>
  <c r="B39" i="2"/>
  <c r="D39" i="2"/>
  <c r="D49" i="2" l="1"/>
  <c r="C49" i="2"/>
  <c r="E46" i="2"/>
  <c r="E48" i="2"/>
  <c r="E47" i="2"/>
  <c r="G48" i="2"/>
  <c r="F50" i="2"/>
  <c r="G50" i="2"/>
  <c r="E50" i="2"/>
  <c r="C46" i="2"/>
  <c r="C47" i="2"/>
  <c r="D51" i="2"/>
  <c r="D50" i="2"/>
  <c r="F48" i="2"/>
  <c r="F46" i="2"/>
  <c r="B52" i="2"/>
  <c r="E51" i="2"/>
  <c r="H48" i="2"/>
  <c r="C50" i="2"/>
  <c r="D46" i="2"/>
  <c r="H49" i="2"/>
  <c r="H51" i="2"/>
  <c r="B51" i="2"/>
  <c r="C48" i="2"/>
  <c r="D48" i="2"/>
  <c r="D47" i="2"/>
  <c r="B50" i="2"/>
  <c r="B48" i="2"/>
  <c r="H46" i="2"/>
  <c r="G47" i="2"/>
  <c r="F49" i="2"/>
  <c r="G49" i="2"/>
  <c r="E49" i="2"/>
  <c r="C51" i="2"/>
  <c r="H50" i="2"/>
  <c r="F51" i="2"/>
  <c r="B49" i="2"/>
  <c r="F47" i="2"/>
  <c r="B46" i="2"/>
  <c r="B47" i="2"/>
  <c r="H47" i="2"/>
  <c r="G51" i="2"/>
  <c r="G46" i="2"/>
  <c r="G56" i="2" l="1"/>
  <c r="C57" i="2"/>
  <c r="F59" i="2"/>
  <c r="E54" i="2"/>
  <c r="C56" i="2"/>
  <c r="F54" i="2"/>
  <c r="F58" i="2"/>
  <c r="H56" i="2"/>
  <c r="G55" i="2"/>
  <c r="E55" i="2"/>
  <c r="E58" i="2"/>
  <c r="E57" i="2"/>
  <c r="E56" i="2"/>
  <c r="H57" i="2"/>
  <c r="E59" i="2"/>
  <c r="C55" i="2"/>
  <c r="B59" i="2"/>
  <c r="F56" i="2"/>
  <c r="B56" i="2"/>
  <c r="B57" i="2"/>
  <c r="H54" i="2"/>
  <c r="H59" i="2"/>
  <c r="D57" i="2"/>
  <c r="C59" i="2"/>
  <c r="H58" i="2"/>
  <c r="C58" i="2"/>
  <c r="D56" i="2"/>
  <c r="D58" i="2"/>
  <c r="F55" i="2"/>
  <c r="D59" i="2"/>
  <c r="G58" i="2"/>
  <c r="B54" i="2"/>
  <c r="G57" i="2"/>
  <c r="B55" i="2"/>
  <c r="R9" i="2"/>
  <c r="D55" i="2"/>
  <c r="B58" i="2"/>
  <c r="H55" i="2"/>
  <c r="F57" i="2"/>
  <c r="G59" i="2"/>
  <c r="T14" i="2" l="1"/>
  <c r="W12" i="2"/>
  <c r="T13" i="2"/>
  <c r="U12" i="2"/>
  <c r="U13" i="2"/>
  <c r="U14" i="2"/>
  <c r="R14" i="2"/>
  <c r="R11" i="2"/>
  <c r="X16" i="2"/>
  <c r="R13" i="2"/>
  <c r="R15" i="2"/>
  <c r="V11" i="2"/>
  <c r="V15" i="2"/>
  <c r="U15" i="2"/>
  <c r="T16" i="2"/>
  <c r="X13" i="2"/>
  <c r="V12" i="2"/>
  <c r="W15" i="2"/>
  <c r="S15" i="2"/>
  <c r="T11" i="2"/>
  <c r="S13" i="2"/>
  <c r="V14" i="2"/>
  <c r="V16" i="2"/>
  <c r="X14" i="2"/>
  <c r="X12" i="2"/>
  <c r="U16" i="2"/>
  <c r="T12" i="2"/>
  <c r="R19" i="2"/>
  <c r="R26" i="2" s="1"/>
  <c r="S12" i="2"/>
  <c r="X11" i="2"/>
  <c r="S11" i="2"/>
  <c r="X15" i="2"/>
  <c r="T15" i="2"/>
  <c r="W16" i="2"/>
  <c r="R12" i="2"/>
  <c r="W14" i="2"/>
  <c r="S16" i="2"/>
  <c r="U11" i="2"/>
  <c r="V13" i="2"/>
  <c r="U25" i="2" l="1"/>
  <c r="S25" i="2"/>
  <c r="W24" i="2"/>
  <c r="T25" i="2"/>
  <c r="W25" i="2"/>
  <c r="V25" i="2"/>
  <c r="X26" i="2"/>
  <c r="V21" i="2"/>
  <c r="X25" i="2"/>
  <c r="U22" i="2"/>
  <c r="U21" i="2"/>
  <c r="U24" i="2"/>
  <c r="U23" i="2"/>
  <c r="S22" i="2"/>
  <c r="T22" i="2"/>
  <c r="W23" i="2"/>
  <c r="T23" i="2"/>
  <c r="V22" i="2"/>
  <c r="U26" i="2"/>
  <c r="R24" i="2"/>
  <c r="X24" i="2"/>
  <c r="X23" i="2"/>
  <c r="V23" i="2"/>
  <c r="R23" i="2"/>
  <c r="V24" i="2"/>
  <c r="T24" i="2"/>
  <c r="S24" i="2"/>
  <c r="X21" i="2"/>
  <c r="X22" i="2"/>
  <c r="V26" i="2"/>
  <c r="T21" i="2"/>
  <c r="R25" i="2"/>
  <c r="W26" i="2"/>
  <c r="S23" i="2"/>
  <c r="T26" i="2"/>
  <c r="R27" i="2"/>
  <c r="X34" i="2" s="1"/>
  <c r="R22" i="2"/>
  <c r="S26" i="2"/>
  <c r="R21" i="2"/>
  <c r="S21" i="2"/>
  <c r="V34" i="2" l="1"/>
  <c r="T34" i="2"/>
  <c r="R30" i="2"/>
  <c r="R35" i="2"/>
  <c r="U39" i="2" s="1"/>
  <c r="W29" i="2"/>
  <c r="S34" i="2"/>
  <c r="V29" i="2"/>
  <c r="X29" i="2"/>
  <c r="R29" i="2"/>
  <c r="T29" i="2"/>
  <c r="S29" i="2"/>
  <c r="U38" i="2"/>
  <c r="T40" i="2"/>
  <c r="S39" i="2"/>
  <c r="X39" i="2" l="1"/>
  <c r="V40" i="2"/>
  <c r="R39" i="2"/>
  <c r="X40" i="2"/>
  <c r="S40" i="2"/>
  <c r="S38" i="2"/>
  <c r="V38" i="2"/>
  <c r="R40" i="2"/>
  <c r="W38" i="2"/>
  <c r="R44" i="2"/>
  <c r="W46" i="2" s="1"/>
  <c r="V39" i="2"/>
  <c r="T38" i="2"/>
  <c r="W40" i="2"/>
  <c r="R38" i="2"/>
  <c r="W39" i="2"/>
  <c r="U40" i="2"/>
  <c r="X38" i="2"/>
  <c r="T39" i="2"/>
  <c r="S50" i="2" l="1"/>
  <c r="X49" i="2"/>
  <c r="R49" i="2"/>
  <c r="V50" i="2"/>
  <c r="X51" i="2"/>
  <c r="U51" i="2"/>
  <c r="X48" i="2"/>
  <c r="W49" i="2"/>
  <c r="V46" i="2"/>
  <c r="V49" i="2"/>
  <c r="R47" i="2"/>
  <c r="W48" i="2"/>
  <c r="W47" i="2"/>
  <c r="V47" i="2"/>
  <c r="U47" i="2"/>
  <c r="T47" i="2"/>
  <c r="S51" i="2"/>
  <c r="U50" i="2"/>
  <c r="X47" i="2"/>
  <c r="S46" i="2"/>
  <c r="T49" i="2"/>
  <c r="U49" i="2"/>
  <c r="R48" i="2"/>
  <c r="T51" i="2"/>
  <c r="W51" i="2"/>
  <c r="X46" i="2"/>
  <c r="V51" i="2"/>
  <c r="R50" i="2"/>
  <c r="S47" i="2"/>
  <c r="T50" i="2"/>
  <c r="R46" i="2"/>
  <c r="T46" i="2"/>
  <c r="U46" i="2"/>
</calcChain>
</file>

<file path=xl/sharedStrings.xml><?xml version="1.0" encoding="utf-8"?>
<sst xmlns="http://schemas.openxmlformats.org/spreadsheetml/2006/main" count="106" uniqueCount="94">
  <si>
    <t xml:space="preserve">  Parent Teacher Conferences</t>
  </si>
  <si>
    <t>http://www.vertex42.com/calendars/school-calendar.html</t>
  </si>
  <si>
    <t>Labor Day</t>
  </si>
  <si>
    <t>Memorial Day</t>
  </si>
  <si>
    <t>© 2013 Vertex42 LLC</t>
  </si>
  <si>
    <t>Year:</t>
  </si>
  <si>
    <t>INSTRUCTIONS</t>
  </si>
  <si>
    <t>Beginning Month:</t>
  </si>
  <si>
    <t>Start day:</t>
  </si>
  <si>
    <t xml:space="preserve"> 1:Sunday, 2:Monday</t>
  </si>
  <si>
    <t>«  Choose the year and beginning month</t>
  </si>
  <si>
    <t>Note: If you choose Monday as the start day, you will need to modify some of the formatting in the calendars (bold vs. non-bold days).</t>
  </si>
  <si>
    <r>
      <t>Publishing your calendar</t>
    </r>
    <r>
      <rPr>
        <sz val="8"/>
        <color indexed="63"/>
        <rFont val="Arial"/>
        <family val="2"/>
      </rPr>
      <t>. If you want to publish a school calendar, you must ensure that it includes the following note and URL in the footer: Calendar Templates by Vertex42.com - http://www.vertex42.com/calendars/school-calendar.html</t>
    </r>
  </si>
  <si>
    <r>
      <t>Overwriting formulas</t>
    </r>
    <r>
      <rPr>
        <sz val="8"/>
        <color indexed="63"/>
        <rFont val="Arial"/>
        <family val="2"/>
      </rPr>
      <t xml:space="preserve">. You can overwrite a formula to place an "H" in place of a holiday for example. Be very careful if you copy/paste days so that you don't mess up the formulas. You can copy/paste the formulas for the days </t>
    </r>
    <r>
      <rPr>
        <i/>
        <sz val="8"/>
        <color indexed="63"/>
        <rFont val="Arial"/>
        <family val="2"/>
      </rPr>
      <t>within</t>
    </r>
    <r>
      <rPr>
        <sz val="8"/>
        <color indexed="63"/>
        <rFont val="Arial"/>
        <family val="2"/>
      </rPr>
      <t xml:space="preserve"> the same month, but </t>
    </r>
    <r>
      <rPr>
        <i/>
        <sz val="8"/>
        <color indexed="63"/>
        <rFont val="Arial"/>
        <family val="2"/>
      </rPr>
      <t>not between</t>
    </r>
    <r>
      <rPr>
        <sz val="8"/>
        <color indexed="63"/>
        <rFont val="Arial"/>
        <family val="2"/>
      </rPr>
      <t xml:space="preserve"> months.</t>
    </r>
  </si>
  <si>
    <r>
      <t xml:space="preserve">«  Use the </t>
    </r>
    <r>
      <rPr>
        <b/>
        <sz val="8"/>
        <color indexed="63"/>
        <rFont val="Arial"/>
        <family val="2"/>
      </rPr>
      <t>Format Painter</t>
    </r>
    <r>
      <rPr>
        <sz val="8"/>
        <color indexed="63"/>
        <rFont val="Arial"/>
        <family val="2"/>
      </rPr>
      <t xml:space="preserve"> to copy the format from one cell to another</t>
    </r>
  </si>
  <si>
    <t xml:space="preserve">  First &amp; Last Day of School</t>
  </si>
  <si>
    <r>
      <t xml:space="preserve">«  Copy and paste the </t>
    </r>
    <r>
      <rPr>
        <b/>
        <sz val="8"/>
        <color indexed="63"/>
        <rFont val="Arial"/>
        <family val="2"/>
      </rPr>
      <t>Shapes</t>
    </r>
    <r>
      <rPr>
        <sz val="8"/>
        <color indexed="63"/>
        <rFont val="Arial"/>
        <family val="2"/>
      </rPr>
      <t xml:space="preserve"> to highlight specific days</t>
    </r>
  </si>
  <si>
    <t>School Year Calendar Template</t>
  </si>
  <si>
    <r>
      <t>View the Print Area</t>
    </r>
    <r>
      <rPr>
        <sz val="8"/>
        <color indexed="63"/>
        <rFont val="Arial"/>
        <family val="2"/>
      </rPr>
      <t>. To view the current print area, first view the Print Preview (Ctrl+P) then return to the Home tab. Or, go to View &gt; Page Break Preview. The print area will become highlighted with a dashed line. To choose a new print area, select the cells you want to include and go to Page Layout &gt; Print Area &gt; Set Print Area.</t>
    </r>
  </si>
  <si>
    <r>
      <t>Converting the calendar to a PDF</t>
    </r>
    <r>
      <rPr>
        <sz val="8"/>
        <color indexed="63"/>
        <rFont val="Arial"/>
        <family val="2"/>
      </rPr>
      <t>. To publish a school calendar on your website, you should first convert it to a PDF. The best way to do that is to either print to a PDF driver, or in Excel 2010/2013 you can go to Save As and select PDF.</t>
    </r>
  </si>
  <si>
    <r>
      <rPr>
        <b/>
        <sz val="8"/>
        <color theme="4" tint="-0.249977111117893"/>
        <rFont val="Arial"/>
        <family val="2"/>
      </rPr>
      <t>Changing the color scheme</t>
    </r>
    <r>
      <rPr>
        <sz val="8"/>
        <color indexed="63"/>
        <rFont val="Arial"/>
        <family val="2"/>
      </rPr>
      <t>. You can change the color scheme by going to Page Layout &gt; Themes &gt; Colors.</t>
    </r>
  </si>
  <si>
    <t>Trimester Start and End Dates</t>
  </si>
  <si>
    <t>Second Trimester</t>
  </si>
  <si>
    <t>Third Trimester</t>
  </si>
  <si>
    <t>First Day of School</t>
  </si>
  <si>
    <t>School Closing Days</t>
  </si>
  <si>
    <t>Thanksgiving Break</t>
  </si>
  <si>
    <t>President's Day</t>
  </si>
  <si>
    <t>TI</t>
  </si>
  <si>
    <t xml:space="preserve">First Trimester                     </t>
  </si>
  <si>
    <t xml:space="preserve"> </t>
  </si>
  <si>
    <t>School Starts and Ends</t>
  </si>
  <si>
    <r>
      <t xml:space="preserve"> </t>
    </r>
    <r>
      <rPr>
        <sz val="10"/>
        <rFont val="Arial"/>
        <family val="2"/>
      </rPr>
      <t xml:space="preserve"> Teacher Inservice (</t>
    </r>
    <r>
      <rPr>
        <b/>
        <sz val="10"/>
        <rFont val="Arial"/>
        <family val="2"/>
      </rPr>
      <t>no school for students</t>
    </r>
    <r>
      <rPr>
        <sz val="10"/>
        <rFont val="Arial"/>
        <family val="2"/>
      </rPr>
      <t>)</t>
    </r>
  </si>
  <si>
    <t>Extended Day Services</t>
  </si>
  <si>
    <t xml:space="preserve">  No School</t>
  </si>
  <si>
    <t>Last Day of School</t>
  </si>
  <si>
    <t>Emergency Days</t>
  </si>
  <si>
    <t>need an emergency day during the year</t>
  </si>
  <si>
    <t>Emergency Day</t>
  </si>
  <si>
    <t xml:space="preserve">Note: The last day of school will be moved to a later date if we </t>
  </si>
  <si>
    <t>Teacher In-Service Day</t>
  </si>
  <si>
    <t>Indigenous People Day</t>
  </si>
  <si>
    <t>Parent-Teacher Conference</t>
  </si>
  <si>
    <t>Martin Luther King, Jr. Day</t>
  </si>
  <si>
    <t>Easter Break</t>
  </si>
  <si>
    <t>Kindergarten/8th Grade Graduation</t>
  </si>
  <si>
    <t>Before-Care begins at 6:30 AM. Students enter their classrooms at 7:45 AM</t>
  </si>
  <si>
    <t>Early Dismissal Dates (12:00 PM)</t>
  </si>
  <si>
    <t xml:space="preserve">Parent-Teacher Conference Days </t>
  </si>
  <si>
    <t>12:00 Early Release</t>
  </si>
  <si>
    <t>2110 E. 72nd Street</t>
  </si>
  <si>
    <t>PH (773) 288-1138</t>
  </si>
  <si>
    <t xml:space="preserve"> Chicago, IL 60649</t>
  </si>
  <si>
    <t>ALL Thursdays - 2:45 PM Dismissal (Faculty Meetings)</t>
  </si>
  <si>
    <t xml:space="preserve">After-Care available 3:30-6 PM on Mondays, Tuesdays, Wednesdays,  Fridays. and at 3:00-6 PM on Thursdays </t>
  </si>
  <si>
    <t>Back to School Street Fair</t>
  </si>
  <si>
    <t>17 August, 2025</t>
  </si>
  <si>
    <t>New Family Orientation</t>
  </si>
  <si>
    <t>18 August, 2025</t>
  </si>
  <si>
    <t>Returning Family Orientation</t>
  </si>
  <si>
    <t>19 August, 2025</t>
  </si>
  <si>
    <t xml:space="preserve">                   20 August, 2025</t>
  </si>
  <si>
    <t>3 June, 6 June, 2025</t>
  </si>
  <si>
    <t>20 August - 7 November, 2025</t>
  </si>
  <si>
    <t xml:space="preserve">  10 November - 27 February, 2026</t>
  </si>
  <si>
    <t>2 March - 5 June, 2026</t>
  </si>
  <si>
    <t>Catholic Schools Week        25  January - 31 January, 2026</t>
  </si>
  <si>
    <t>1 September, 2025</t>
  </si>
  <si>
    <t>26 September, 2025</t>
  </si>
  <si>
    <t>7 November, 2025</t>
  </si>
  <si>
    <t>21 November, 2025</t>
  </si>
  <si>
    <t>6 February, 2026</t>
  </si>
  <si>
    <t>16 February, 2026</t>
  </si>
  <si>
    <t>20 March, 2026</t>
  </si>
  <si>
    <t>22 May, 2026</t>
  </si>
  <si>
    <t>25 May, 2026</t>
  </si>
  <si>
    <t>5 June, 2026</t>
  </si>
  <si>
    <t xml:space="preserve">8 June, 9 June, 10 June, 11 June, 12 June </t>
  </si>
  <si>
    <t>13 October, 2025</t>
  </si>
  <si>
    <t>after the morning meeting.</t>
  </si>
  <si>
    <t>THURSDAY</t>
  </si>
  <si>
    <t>Students who are not in the lunchroom at 8:00 are marked tardy.</t>
  </si>
  <si>
    <t>DAILY SCHEDULE FOR 2025-26</t>
  </si>
  <si>
    <t>24 - 28, November, 2025</t>
  </si>
  <si>
    <t>Parent Teacher Conferences                21 November, 20 March</t>
  </si>
  <si>
    <t>Christmas Break                        22 December - 2 January 2026</t>
  </si>
  <si>
    <t xml:space="preserve">           3 June, 6 June, 2026</t>
  </si>
  <si>
    <t>19 January, 2026</t>
  </si>
  <si>
    <t>Morning care is available from 6:30 am until school starts.</t>
  </si>
  <si>
    <t xml:space="preserve">After care is availble until 6:00 pm.  A late fee will be </t>
  </si>
  <si>
    <t>assessed for those families who pick up their scholar(s)</t>
  </si>
  <si>
    <t>after 6:00 pm.</t>
  </si>
  <si>
    <t>2 April - 10, April 2026</t>
  </si>
  <si>
    <t>The school day BEGINS promptly at 8:00 AM. Dismissal is at 3:15 PM. Dismissal is at 2:45 PM Every Thursday.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</si>
</sst>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"/>
    <numFmt numFmtId="165" formatCode="mmmm\ yyyy"/>
  </numFmts>
  <fonts count="53" x14ac:knownFonts="1">
    <font>
      <sz val="10"/>
      <name val="Arial"/>
      <family val="2"/>
    </font>
    <font>
      <sz val="10"/>
      <name val="Verdana"/>
      <family val="2"/>
    </font>
    <font>
      <u/>
      <sz val="10"/>
      <color indexed="12"/>
      <name val="Verdana"/>
      <family val="2"/>
    </font>
    <font>
      <i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u/>
      <sz val="8"/>
      <color indexed="12"/>
      <name val="Arial"/>
      <family val="2"/>
    </font>
    <font>
      <b/>
      <sz val="14"/>
      <color indexed="8"/>
      <name val="Arial"/>
      <family val="2"/>
    </font>
    <font>
      <b/>
      <sz val="10"/>
      <color indexed="16"/>
      <name val="Arial"/>
      <family val="2"/>
    </font>
    <font>
      <sz val="10"/>
      <name val="Arial"/>
      <family val="2"/>
    </font>
    <font>
      <u/>
      <sz val="8"/>
      <color indexed="12"/>
      <name val="Verdana"/>
      <family val="2"/>
    </font>
    <font>
      <sz val="8"/>
      <name val="Tahoma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8"/>
      <color indexed="63"/>
      <name val="Arial"/>
      <family val="2"/>
    </font>
    <font>
      <sz val="8"/>
      <color indexed="63"/>
      <name val="Arial"/>
      <family val="2"/>
    </font>
    <font>
      <i/>
      <sz val="8"/>
      <color indexed="63"/>
      <name val="Arial"/>
      <family val="2"/>
    </font>
    <font>
      <b/>
      <sz val="14"/>
      <color theme="4" tint="-0.249977111117893"/>
      <name val="Arial"/>
      <family val="2"/>
    </font>
    <font>
      <b/>
      <sz val="9"/>
      <color theme="0"/>
      <name val="Arial"/>
      <family val="2"/>
    </font>
    <font>
      <b/>
      <sz val="8"/>
      <color theme="4" tint="-0.249977111117893"/>
      <name val="Arial"/>
      <family val="2"/>
    </font>
    <font>
      <sz val="10"/>
      <name val="Century Gothic"/>
      <family val="2"/>
      <scheme val="major"/>
    </font>
    <font>
      <b/>
      <sz val="10"/>
      <name val="Century Gothic"/>
      <family val="2"/>
      <scheme val="major"/>
    </font>
    <font>
      <b/>
      <sz val="8"/>
      <name val="Century Gothic"/>
      <family val="2"/>
      <scheme val="major"/>
    </font>
    <font>
      <b/>
      <sz val="9"/>
      <name val="Century Gothic"/>
      <family val="2"/>
      <scheme val="major"/>
    </font>
    <font>
      <sz val="9"/>
      <name val="Century Gothic"/>
      <family val="2"/>
      <scheme val="major"/>
    </font>
    <font>
      <b/>
      <sz val="14"/>
      <color theme="0"/>
      <name val="Century Gothic"/>
      <family val="2"/>
      <scheme val="minor"/>
    </font>
    <font>
      <b/>
      <sz val="14"/>
      <color rgb="FF6BA539"/>
      <name val="Arial"/>
      <family val="2"/>
    </font>
    <font>
      <b/>
      <sz val="9"/>
      <color rgb="FFFFFFFF"/>
      <name val="Arial"/>
      <family val="2"/>
    </font>
    <font>
      <b/>
      <sz val="9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41"/>
      </patternFill>
    </fill>
    <fill>
      <patternFill patternType="solid">
        <fgColor indexed="29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61"/>
      </patternFill>
    </fill>
    <fill>
      <patternFill patternType="solid">
        <fgColor indexed="51"/>
      </patternFill>
    </fill>
    <fill>
      <patternFill patternType="solid">
        <fgColor indexed="40"/>
      </patternFill>
    </fill>
    <fill>
      <patternFill patternType="solid">
        <fgColor indexed="14"/>
      </patternFill>
    </fill>
    <fill>
      <patternFill patternType="solid">
        <fgColor indexed="2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0"/>
      </patternFill>
    </fill>
    <fill>
      <patternFill patternType="solid">
        <fgColor rgb="FF6BA539"/>
        <bgColor indexed="64"/>
      </patternFill>
    </fill>
    <fill>
      <patternFill patternType="solid">
        <fgColor rgb="FF6BA539"/>
        <bgColor indexed="60"/>
      </patternFill>
    </fill>
    <fill>
      <patternFill patternType="solid">
        <fgColor rgb="FFFFDA00"/>
        <bgColor indexed="64"/>
      </patternFill>
    </fill>
    <fill>
      <patternFill patternType="lightUp">
        <fgColor theme="4"/>
        <bgColor rgb="FFFFDA00"/>
      </patternFill>
    </fill>
    <fill>
      <patternFill patternType="solid">
        <fgColor rgb="FFD4D4D4"/>
        <bgColor indexed="64"/>
      </patternFill>
    </fill>
    <fill>
      <patternFill patternType="solid">
        <fgColor rgb="FFFFFFFF"/>
        <bgColor indexed="60"/>
      </patternFill>
    </fill>
    <fill>
      <patternFill patternType="solid">
        <fgColor rgb="FFE1D13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medium">
        <color indexed="40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/>
      <bottom/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/>
      <right style="thin">
        <color indexed="55"/>
      </right>
      <top/>
      <bottom style="hair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</borders>
  <cellStyleXfs count="44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2" borderId="0" applyNumberFormat="0" applyBorder="0" applyAlignment="0" applyProtection="0"/>
    <xf numFmtId="0" fontId="20" fillId="6" borderId="0" applyNumberFormat="0" applyBorder="0" applyAlignment="0" applyProtection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2" borderId="0" applyNumberFormat="0" applyBorder="0" applyAlignment="0" applyProtection="0"/>
    <xf numFmtId="0" fontId="20" fillId="6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3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2" fillId="16" borderId="0" applyNumberFormat="0" applyBorder="0" applyAlignment="0" applyProtection="0"/>
    <xf numFmtId="0" fontId="23" fillId="17" borderId="1" applyNumberFormat="0" applyAlignment="0" applyProtection="0"/>
    <xf numFmtId="0" fontId="24" fillId="18" borderId="2" applyNumberFormat="0" applyAlignment="0" applyProtection="0"/>
    <xf numFmtId="43" fontId="1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19" borderId="0" applyNumberFormat="0" applyBorder="0" applyAlignment="0" applyProtection="0"/>
    <xf numFmtId="0" fontId="27" fillId="0" borderId="3" applyNumberFormat="0" applyFill="0" applyAlignment="0" applyProtection="0"/>
    <xf numFmtId="0" fontId="28" fillId="0" borderId="3" applyNumberFormat="0" applyFill="0" applyAlignment="0" applyProtection="0"/>
    <xf numFmtId="0" fontId="29" fillId="0" borderId="4" applyNumberFormat="0" applyFill="0" applyAlignment="0" applyProtection="0"/>
    <xf numFmtId="0" fontId="29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0" fillId="3" borderId="1" applyNumberFormat="0" applyAlignment="0" applyProtection="0"/>
    <xf numFmtId="0" fontId="31" fillId="0" borderId="5" applyNumberFormat="0" applyFill="0" applyAlignment="0" applyProtection="0"/>
    <xf numFmtId="0" fontId="32" fillId="6" borderId="0" applyNumberFormat="0" applyBorder="0" applyAlignment="0" applyProtection="0"/>
    <xf numFmtId="0" fontId="5" fillId="6" borderId="6" applyNumberFormat="0" applyFont="0" applyAlignment="0" applyProtection="0"/>
    <xf numFmtId="0" fontId="33" fillId="17" borderId="7" applyNumberFormat="0" applyAlignment="0" applyProtection="0"/>
    <xf numFmtId="0" fontId="34" fillId="0" borderId="0" applyNumberFormat="0" applyFill="0" applyBorder="0" applyAlignment="0" applyProtection="0"/>
    <xf numFmtId="0" fontId="35" fillId="0" borderId="8" applyNumberFormat="0" applyFill="0" applyAlignment="0" applyProtection="0"/>
    <xf numFmtId="0" fontId="36" fillId="0" borderId="0" applyNumberFormat="0" applyFill="0" applyBorder="0" applyAlignment="0" applyProtection="0"/>
  </cellStyleXfs>
  <cellXfs count="143">
    <xf numFmtId="0" fontId="0" fillId="0" borderId="0" xfId="0"/>
    <xf numFmtId="0" fontId="3" fillId="20" borderId="0" xfId="0" applyFont="1" applyFill="1"/>
    <xf numFmtId="0" fontId="8" fillId="0" borderId="0" xfId="0" applyFont="1"/>
    <xf numFmtId="0" fontId="9" fillId="0" borderId="0" xfId="0" applyFont="1"/>
    <xf numFmtId="0" fontId="5" fillId="0" borderId="0" xfId="0" applyFont="1"/>
    <xf numFmtId="0" fontId="11" fillId="20" borderId="0" xfId="0" applyFont="1" applyFill="1"/>
    <xf numFmtId="0" fontId="4" fillId="20" borderId="0" xfId="0" applyFont="1" applyFill="1" applyAlignment="1">
      <alignment horizontal="center"/>
    </xf>
    <xf numFmtId="0" fontId="5" fillId="20" borderId="0" xfId="0" applyFont="1" applyFill="1"/>
    <xf numFmtId="0" fontId="11" fillId="0" borderId="9" xfId="0" applyFont="1" applyBorder="1" applyAlignment="1">
      <alignment horizontal="center"/>
    </xf>
    <xf numFmtId="0" fontId="13" fillId="20" borderId="0" xfId="0" applyFont="1" applyFill="1" applyAlignment="1">
      <alignment vertical="center"/>
    </xf>
    <xf numFmtId="0" fontId="14" fillId="20" borderId="0" xfId="0" applyFont="1" applyFill="1" applyAlignment="1">
      <alignment vertical="center"/>
    </xf>
    <xf numFmtId="0" fontId="15" fillId="0" borderId="9" xfId="0" applyFont="1" applyBorder="1" applyAlignment="1">
      <alignment horizontal="center"/>
    </xf>
    <xf numFmtId="0" fontId="15" fillId="20" borderId="0" xfId="0" applyFont="1" applyFill="1"/>
    <xf numFmtId="0" fontId="8" fillId="20" borderId="10" xfId="0" applyFont="1" applyFill="1" applyBorder="1" applyAlignment="1">
      <alignment horizontal="center"/>
    </xf>
    <xf numFmtId="0" fontId="8" fillId="20" borderId="11" xfId="0" applyFont="1" applyFill="1" applyBorder="1" applyAlignment="1">
      <alignment horizontal="center"/>
    </xf>
    <xf numFmtId="0" fontId="8" fillId="0" borderId="0" xfId="0" applyFont="1" applyAlignment="1">
      <alignment vertical="center"/>
    </xf>
    <xf numFmtId="164" fontId="18" fillId="0" borderId="0" xfId="0" applyNumberFormat="1" applyFont="1" applyAlignment="1">
      <alignment horizontal="center"/>
    </xf>
    <xf numFmtId="0" fontId="4" fillId="0" borderId="0" xfId="0" applyFont="1"/>
    <xf numFmtId="164" fontId="8" fillId="0" borderId="10" xfId="0" applyNumberFormat="1" applyFont="1" applyBorder="1" applyAlignment="1">
      <alignment horizontal="center"/>
    </xf>
    <xf numFmtId="164" fontId="8" fillId="0" borderId="11" xfId="0" applyNumberFormat="1" applyFont="1" applyBorder="1" applyAlignment="1">
      <alignment horizontal="center"/>
    </xf>
    <xf numFmtId="164" fontId="10" fillId="0" borderId="12" xfId="0" applyNumberFormat="1" applyFont="1" applyBorder="1" applyAlignment="1">
      <alignment horizontal="center"/>
    </xf>
    <xf numFmtId="164" fontId="4" fillId="0" borderId="14" xfId="0" applyNumberFormat="1" applyFont="1" applyBorder="1" applyAlignment="1">
      <alignment horizontal="center"/>
    </xf>
    <xf numFmtId="0" fontId="17" fillId="20" borderId="0" xfId="28" applyNumberFormat="1" applyFont="1" applyFill="1" applyAlignment="1">
      <alignment horizontal="right" vertical="center"/>
    </xf>
    <xf numFmtId="0" fontId="37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15" fillId="20" borderId="0" xfId="0" applyFont="1" applyFill="1" applyAlignment="1">
      <alignment horizontal="right"/>
    </xf>
    <xf numFmtId="0" fontId="5" fillId="20" borderId="0" xfId="0" applyFont="1" applyFill="1" applyAlignment="1">
      <alignment horizontal="right"/>
    </xf>
    <xf numFmtId="0" fontId="12" fillId="20" borderId="0" xfId="35" applyFont="1" applyFill="1" applyAlignment="1" applyProtection="1">
      <alignment horizontal="right"/>
    </xf>
    <xf numFmtId="0" fontId="0" fillId="20" borderId="0" xfId="0" applyFill="1"/>
    <xf numFmtId="0" fontId="6" fillId="20" borderId="0" xfId="0" applyFont="1" applyFill="1" applyAlignment="1">
      <alignment horizontal="right"/>
    </xf>
    <xf numFmtId="0" fontId="7" fillId="20" borderId="0" xfId="0" applyFont="1" applyFill="1"/>
    <xf numFmtId="0" fontId="39" fillId="0" borderId="0" xfId="0" applyFont="1" applyAlignment="1">
      <alignment vertical="center"/>
    </xf>
    <xf numFmtId="0" fontId="8" fillId="20" borderId="0" xfId="0" applyFont="1" applyFill="1" applyAlignment="1">
      <alignment horizontal="center"/>
    </xf>
    <xf numFmtId="0" fontId="4" fillId="0" borderId="20" xfId="0" quotePrefix="1" applyFont="1" applyBorder="1"/>
    <xf numFmtId="0" fontId="4" fillId="0" borderId="21" xfId="0" quotePrefix="1" applyFont="1" applyBorder="1"/>
    <xf numFmtId="0" fontId="4" fillId="0" borderId="21" xfId="0" applyFont="1" applyBorder="1"/>
    <xf numFmtId="0" fontId="4" fillId="0" borderId="21" xfId="0" applyFont="1" applyBorder="1" applyAlignment="1">
      <alignment horizontal="right"/>
    </xf>
    <xf numFmtId="0" fontId="8" fillId="0" borderId="0" xfId="0" applyFont="1" applyAlignment="1">
      <alignment horizontal="left"/>
    </xf>
    <xf numFmtId="0" fontId="44" fillId="0" borderId="0" xfId="0" applyFont="1" applyAlignment="1">
      <alignment horizontal="left" vertical="center"/>
    </xf>
    <xf numFmtId="0" fontId="0" fillId="0" borderId="20" xfId="0" applyBorder="1" applyAlignment="1">
      <alignment horizontal="left"/>
    </xf>
    <xf numFmtId="0" fontId="8" fillId="0" borderId="20" xfId="0" quotePrefix="1" applyFont="1" applyBorder="1"/>
    <xf numFmtId="0" fontId="8" fillId="0" borderId="20" xfId="0" applyFont="1" applyBorder="1"/>
    <xf numFmtId="0" fontId="8" fillId="0" borderId="21" xfId="0" quotePrefix="1" applyFont="1" applyBorder="1"/>
    <xf numFmtId="0" fontId="8" fillId="0" borderId="21" xfId="0" applyFont="1" applyBorder="1"/>
    <xf numFmtId="0" fontId="8" fillId="0" borderId="21" xfId="0" applyFont="1" applyBorder="1" applyAlignment="1">
      <alignment horizontal="right"/>
    </xf>
    <xf numFmtId="15" fontId="8" fillId="0" borderId="0" xfId="0" applyNumberFormat="1" applyFont="1" applyAlignment="1">
      <alignment horizontal="right"/>
    </xf>
    <xf numFmtId="0" fontId="18" fillId="0" borderId="21" xfId="0" quotePrefix="1" applyFont="1" applyBorder="1"/>
    <xf numFmtId="0" fontId="18" fillId="0" borderId="21" xfId="0" applyFont="1" applyBorder="1"/>
    <xf numFmtId="16" fontId="8" fillId="0" borderId="21" xfId="0" applyNumberFormat="1" applyFont="1" applyBorder="1" applyAlignment="1">
      <alignment horizontal="right" vertical="center"/>
    </xf>
    <xf numFmtId="0" fontId="8" fillId="0" borderId="20" xfId="0" applyFont="1" applyBorder="1" applyAlignment="1">
      <alignment horizontal="left"/>
    </xf>
    <xf numFmtId="0" fontId="8" fillId="0" borderId="21" xfId="0" applyFont="1" applyBorder="1" applyAlignment="1">
      <alignment horizontal="left"/>
    </xf>
    <xf numFmtId="164" fontId="4" fillId="0" borderId="10" xfId="0" applyNumberFormat="1" applyFont="1" applyBorder="1" applyAlignment="1">
      <alignment horizontal="center"/>
    </xf>
    <xf numFmtId="164" fontId="10" fillId="0" borderId="0" xfId="0" applyNumberFormat="1" applyFont="1" applyAlignment="1">
      <alignment horizontal="center"/>
    </xf>
    <xf numFmtId="164" fontId="4" fillId="0" borderId="11" xfId="0" applyNumberFormat="1" applyFont="1" applyBorder="1" applyAlignment="1">
      <alignment horizontal="center"/>
    </xf>
    <xf numFmtId="0" fontId="45" fillId="0" borderId="0" xfId="0" applyFont="1" applyAlignment="1">
      <alignment horizontal="left" vertical="center"/>
    </xf>
    <xf numFmtId="0" fontId="45" fillId="0" borderId="20" xfId="0" applyFont="1" applyBorder="1" applyAlignment="1">
      <alignment horizontal="left"/>
    </xf>
    <xf numFmtId="0" fontId="46" fillId="0" borderId="20" xfId="0" quotePrefix="1" applyFont="1" applyBorder="1"/>
    <xf numFmtId="0" fontId="46" fillId="0" borderId="20" xfId="0" applyFont="1" applyBorder="1"/>
    <xf numFmtId="0" fontId="46" fillId="0" borderId="21" xfId="0" quotePrefix="1" applyFont="1" applyBorder="1"/>
    <xf numFmtId="0" fontId="46" fillId="0" borderId="21" xfId="0" applyFont="1" applyBorder="1"/>
    <xf numFmtId="0" fontId="47" fillId="0" borderId="0" xfId="0" applyFont="1"/>
    <xf numFmtId="0" fontId="41" fillId="0" borderId="0" xfId="0" applyFont="1" applyAlignment="1">
      <alignment horizontal="center" vertical="center"/>
    </xf>
    <xf numFmtId="15" fontId="8" fillId="0" borderId="21" xfId="0" applyNumberFormat="1" applyFont="1" applyBorder="1" applyAlignment="1">
      <alignment horizontal="right"/>
    </xf>
    <xf numFmtId="15" fontId="8" fillId="0" borderId="0" xfId="0" applyNumberFormat="1" applyFont="1"/>
    <xf numFmtId="0" fontId="8" fillId="0" borderId="0" xfId="0" applyFont="1" applyAlignment="1">
      <alignment horizontal="right"/>
    </xf>
    <xf numFmtId="0" fontId="45" fillId="0" borderId="21" xfId="0" quotePrefix="1" applyFont="1" applyBorder="1"/>
    <xf numFmtId="0" fontId="45" fillId="0" borderId="21" xfId="0" applyFont="1" applyBorder="1"/>
    <xf numFmtId="0" fontId="0" fillId="0" borderId="21" xfId="0" quotePrefix="1" applyBorder="1"/>
    <xf numFmtId="0" fontId="48" fillId="0" borderId="0" xfId="0" applyFont="1"/>
    <xf numFmtId="164" fontId="18" fillId="21" borderId="9" xfId="0" applyNumberFormat="1" applyFont="1" applyFill="1" applyBorder="1" applyAlignment="1">
      <alignment horizontal="center"/>
    </xf>
    <xf numFmtId="164" fontId="18" fillId="0" borderId="11" xfId="0" applyNumberFormat="1" applyFont="1" applyBorder="1" applyAlignment="1">
      <alignment horizontal="center"/>
    </xf>
    <xf numFmtId="164" fontId="10" fillId="0" borderId="13" xfId="0" applyNumberFormat="1" applyFont="1" applyBorder="1" applyAlignment="1">
      <alignment horizontal="center"/>
    </xf>
    <xf numFmtId="164" fontId="18" fillId="0" borderId="10" xfId="0" applyNumberFormat="1" applyFont="1" applyBorder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164" fontId="18" fillId="22" borderId="10" xfId="0" applyNumberFormat="1" applyFont="1" applyFill="1" applyBorder="1" applyAlignment="1">
      <alignment horizontal="center"/>
    </xf>
    <xf numFmtId="0" fontId="10" fillId="0" borderId="21" xfId="0" applyFont="1" applyBorder="1"/>
    <xf numFmtId="15" fontId="8" fillId="0" borderId="21" xfId="0" quotePrefix="1" applyNumberFormat="1" applyFont="1" applyBorder="1"/>
    <xf numFmtId="15" fontId="4" fillId="0" borderId="21" xfId="0" applyNumberFormat="1" applyFont="1" applyBorder="1" applyAlignment="1">
      <alignment horizontal="right"/>
    </xf>
    <xf numFmtId="0" fontId="8" fillId="0" borderId="0" xfId="0" quotePrefix="1" applyFont="1"/>
    <xf numFmtId="15" fontId="8" fillId="0" borderId="20" xfId="0" applyNumberFormat="1" applyFont="1" applyBorder="1" applyAlignment="1">
      <alignment horizontal="right"/>
    </xf>
    <xf numFmtId="0" fontId="18" fillId="0" borderId="21" xfId="0" applyFont="1" applyBorder="1" applyAlignment="1">
      <alignment horizontal="left"/>
    </xf>
    <xf numFmtId="164" fontId="18" fillId="23" borderId="24" xfId="0" applyNumberFormat="1" applyFont="1" applyFill="1" applyBorder="1" applyAlignment="1">
      <alignment horizontal="center"/>
    </xf>
    <xf numFmtId="165" fontId="19" fillId="24" borderId="10" xfId="0" applyNumberFormat="1" applyFont="1" applyFill="1" applyBorder="1" applyAlignment="1">
      <alignment horizontal="center" vertical="center"/>
    </xf>
    <xf numFmtId="165" fontId="8" fillId="24" borderId="0" xfId="0" applyNumberFormat="1" applyFont="1" applyFill="1"/>
    <xf numFmtId="165" fontId="8" fillId="24" borderId="11" xfId="0" applyNumberFormat="1" applyFont="1" applyFill="1" applyBorder="1"/>
    <xf numFmtId="164" fontId="18" fillId="25" borderId="0" xfId="0" applyNumberFormat="1" applyFont="1" applyFill="1" applyAlignment="1">
      <alignment horizontal="center"/>
    </xf>
    <xf numFmtId="0" fontId="4" fillId="26" borderId="21" xfId="0" applyFont="1" applyFill="1" applyBorder="1" applyAlignment="1">
      <alignment horizontal="right"/>
    </xf>
    <xf numFmtId="0" fontId="8" fillId="26" borderId="0" xfId="0" applyFont="1" applyFill="1"/>
    <xf numFmtId="164" fontId="42" fillId="25" borderId="6" xfId="0" applyNumberFormat="1" applyFont="1" applyFill="1" applyBorder="1" applyAlignment="1">
      <alignment horizontal="center"/>
    </xf>
    <xf numFmtId="164" fontId="42" fillId="24" borderId="0" xfId="0" applyNumberFormat="1" applyFont="1" applyFill="1" applyAlignment="1">
      <alignment horizontal="center"/>
    </xf>
    <xf numFmtId="164" fontId="18" fillId="27" borderId="6" xfId="0" applyNumberFormat="1" applyFont="1" applyFill="1" applyBorder="1" applyAlignment="1">
      <alignment horizontal="center"/>
    </xf>
    <xf numFmtId="0" fontId="8" fillId="26" borderId="0" xfId="0" applyFont="1" applyFill="1" applyAlignment="1">
      <alignment horizontal="left"/>
    </xf>
    <xf numFmtId="0" fontId="8" fillId="22" borderId="10" xfId="0" applyFont="1" applyFill="1" applyBorder="1" applyAlignment="1">
      <alignment horizontal="center"/>
    </xf>
    <xf numFmtId="0" fontId="8" fillId="22" borderId="0" xfId="0" applyFont="1" applyFill="1" applyAlignment="1">
      <alignment horizontal="center"/>
    </xf>
    <xf numFmtId="0" fontId="8" fillId="22" borderId="11" xfId="0" applyFont="1" applyFill="1" applyBorder="1" applyAlignment="1">
      <alignment horizontal="center"/>
    </xf>
    <xf numFmtId="0" fontId="38" fillId="0" borderId="0" xfId="0" applyFont="1" applyAlignment="1">
      <alignment horizontal="left" vertical="top" wrapText="1"/>
    </xf>
    <xf numFmtId="165" fontId="19" fillId="24" borderId="10" xfId="0" applyNumberFormat="1" applyFont="1" applyFill="1" applyBorder="1" applyAlignment="1">
      <alignment horizontal="center" vertical="center"/>
    </xf>
    <xf numFmtId="165" fontId="8" fillId="24" borderId="0" xfId="0" applyNumberFormat="1" applyFont="1" applyFill="1"/>
    <xf numFmtId="165" fontId="8" fillId="24" borderId="11" xfId="0" applyNumberFormat="1" applyFont="1" applyFill="1" applyBorder="1"/>
    <xf numFmtId="0" fontId="50" fillId="0" borderId="0" xfId="0" applyFont="1" applyAlignment="1">
      <alignment horizontal="center" vertical="center"/>
    </xf>
    <xf numFmtId="0" fontId="10" fillId="20" borderId="0" xfId="0" applyFont="1" applyFill="1" applyAlignment="1">
      <alignment horizontal="center"/>
    </xf>
    <xf numFmtId="0" fontId="16" fillId="20" borderId="0" xfId="35" applyFont="1" applyFill="1" applyAlignment="1" applyProtection="1">
      <alignment horizontal="left"/>
    </xf>
    <xf numFmtId="0" fontId="15" fillId="0" borderId="18" xfId="0" applyFont="1" applyBorder="1" applyAlignment="1">
      <alignment horizontal="center"/>
    </xf>
    <xf numFmtId="0" fontId="15" fillId="0" borderId="19" xfId="0" applyFont="1" applyBorder="1" applyAlignment="1">
      <alignment horizontal="center"/>
    </xf>
    <xf numFmtId="0" fontId="18" fillId="26" borderId="21" xfId="0" applyFont="1" applyFill="1" applyBorder="1" applyAlignment="1">
      <alignment horizontal="center"/>
    </xf>
    <xf numFmtId="0" fontId="49" fillId="24" borderId="0" xfId="0" applyFont="1" applyFill="1" applyAlignment="1">
      <alignment horizontal="center" vertical="center"/>
    </xf>
    <xf numFmtId="0" fontId="18" fillId="26" borderId="0" xfId="0" applyFont="1" applyFill="1" applyAlignment="1">
      <alignment horizontal="center"/>
    </xf>
    <xf numFmtId="0" fontId="18" fillId="26" borderId="20" xfId="0" applyFont="1" applyFill="1" applyBorder="1" applyAlignment="1">
      <alignment horizontal="center"/>
    </xf>
    <xf numFmtId="0" fontId="18" fillId="26" borderId="23" xfId="0" applyFont="1" applyFill="1" applyBorder="1" applyAlignment="1">
      <alignment horizontal="center"/>
    </xf>
    <xf numFmtId="0" fontId="18" fillId="26" borderId="22" xfId="0" applyFont="1" applyFill="1" applyBorder="1" applyAlignment="1">
      <alignment horizontal="center"/>
    </xf>
    <xf numFmtId="0" fontId="18" fillId="22" borderId="22" xfId="0" applyFont="1" applyFill="1" applyBorder="1" applyAlignment="1">
      <alignment horizontal="center"/>
    </xf>
    <xf numFmtId="0" fontId="39" fillId="0" borderId="0" xfId="0" applyFont="1" applyAlignment="1">
      <alignment horizontal="left" vertical="top" wrapText="1"/>
    </xf>
    <xf numFmtId="165" fontId="19" fillId="24" borderId="15" xfId="0" applyNumberFormat="1" applyFont="1" applyFill="1" applyBorder="1" applyAlignment="1">
      <alignment horizontal="center" vertical="center"/>
    </xf>
    <xf numFmtId="165" fontId="8" fillId="24" borderId="16" xfId="0" applyNumberFormat="1" applyFont="1" applyFill="1" applyBorder="1"/>
    <xf numFmtId="165" fontId="8" fillId="24" borderId="17" xfId="0" applyNumberFormat="1" applyFont="1" applyFill="1" applyBorder="1"/>
    <xf numFmtId="0" fontId="4" fillId="0" borderId="20" xfId="0" applyFont="1" applyBorder="1"/>
    <xf numFmtId="164" fontId="51" fillId="31" borderId="0" xfId="0" applyNumberFormat="1" applyFont="1" applyFill="1" applyAlignment="1">
      <alignment horizontal="center"/>
    </xf>
    <xf numFmtId="164" fontId="51" fillId="32" borderId="10" xfId="0" applyNumberFormat="1" applyFont="1" applyFill="1" applyBorder="1" applyAlignment="1">
      <alignment horizontal="center"/>
    </xf>
    <xf numFmtId="164" fontId="18" fillId="33" borderId="10" xfId="0" applyNumberFormat="1" applyFont="1" applyFill="1" applyBorder="1" applyAlignment="1">
      <alignment horizontal="center"/>
    </xf>
    <xf numFmtId="164" fontId="18" fillId="33" borderId="6" xfId="0" applyNumberFormat="1" applyFont="1" applyFill="1" applyBorder="1" applyAlignment="1">
      <alignment horizontal="center"/>
    </xf>
    <xf numFmtId="164" fontId="18" fillId="33" borderId="0" xfId="0" applyNumberFormat="1" applyFont="1" applyFill="1" applyAlignment="1">
      <alignment horizontal="center"/>
    </xf>
    <xf numFmtId="164" fontId="18" fillId="30" borderId="0" xfId="0" applyNumberFormat="1" applyFont="1" applyFill="1" applyAlignment="1">
      <alignment horizontal="center"/>
    </xf>
    <xf numFmtId="0" fontId="6" fillId="0" borderId="0" xfId="0" applyFont="1"/>
    <xf numFmtId="164" fontId="18" fillId="0" borderId="0" xfId="0" applyNumberFormat="1" applyFont="1" applyFill="1" applyBorder="1" applyAlignment="1">
      <alignment horizontal="center"/>
    </xf>
    <xf numFmtId="164" fontId="18" fillId="0" borderId="0" xfId="0" applyNumberFormat="1" applyFont="1" applyBorder="1" applyAlignment="1">
      <alignment horizontal="center"/>
    </xf>
    <xf numFmtId="164" fontId="42" fillId="0" borderId="0" xfId="0" applyNumberFormat="1" applyFont="1" applyFill="1" applyBorder="1" applyAlignment="1">
      <alignment horizontal="center"/>
    </xf>
    <xf numFmtId="164" fontId="52" fillId="0" borderId="0" xfId="0" applyNumberFormat="1" applyFont="1" applyFill="1" applyBorder="1" applyAlignment="1">
      <alignment horizontal="center"/>
    </xf>
    <xf numFmtId="164" fontId="18" fillId="22" borderId="0" xfId="0" applyNumberFormat="1" applyFont="1" applyFill="1" applyBorder="1" applyAlignment="1">
      <alignment horizontal="center"/>
    </xf>
    <xf numFmtId="164" fontId="51" fillId="32" borderId="0" xfId="0" applyNumberFormat="1" applyFont="1" applyFill="1" applyBorder="1" applyAlignment="1">
      <alignment horizontal="center"/>
    </xf>
    <xf numFmtId="164" fontId="42" fillId="25" borderId="0" xfId="0" applyNumberFormat="1" applyFont="1" applyFill="1" applyBorder="1" applyAlignment="1">
      <alignment horizontal="center"/>
    </xf>
    <xf numFmtId="164" fontId="42" fillId="24" borderId="0" xfId="0" applyNumberFormat="1" applyFont="1" applyFill="1" applyBorder="1" applyAlignment="1">
      <alignment horizontal="center"/>
    </xf>
    <xf numFmtId="0" fontId="8" fillId="20" borderId="0" xfId="0" applyFont="1" applyFill="1" applyBorder="1" applyAlignment="1">
      <alignment horizontal="center"/>
    </xf>
    <xf numFmtId="164" fontId="42" fillId="25" borderId="25" xfId="0" applyNumberFormat="1" applyFont="1" applyFill="1" applyBorder="1" applyAlignment="1">
      <alignment horizontal="center"/>
    </xf>
    <xf numFmtId="164" fontId="8" fillId="0" borderId="0" xfId="0" applyNumberFormat="1" applyFont="1" applyBorder="1" applyAlignment="1">
      <alignment horizontal="center"/>
    </xf>
    <xf numFmtId="0" fontId="51" fillId="31" borderId="0" xfId="0" applyFont="1" applyFill="1"/>
    <xf numFmtId="0" fontId="6" fillId="0" borderId="21" xfId="0" applyFont="1" applyBorder="1"/>
    <xf numFmtId="0" fontId="18" fillId="0" borderId="21" xfId="0" applyFont="1" applyBorder="1" applyAlignment="1">
      <alignment horizontal="right"/>
    </xf>
    <xf numFmtId="164" fontId="18" fillId="28" borderId="0" xfId="0" applyNumberFormat="1" applyFont="1" applyFill="1" applyBorder="1" applyAlignment="1">
      <alignment horizontal="center"/>
    </xf>
    <xf numFmtId="164" fontId="18" fillId="29" borderId="0" xfId="0" applyNumberFormat="1" applyFont="1" applyFill="1" applyBorder="1" applyAlignment="1">
      <alignment horizontal="center"/>
    </xf>
    <xf numFmtId="164" fontId="52" fillId="30" borderId="0" xfId="0" applyNumberFormat="1" applyFont="1" applyFill="1" applyBorder="1" applyAlignment="1">
      <alignment horizontal="center"/>
    </xf>
    <xf numFmtId="0" fontId="51" fillId="31" borderId="0" xfId="0" applyFont="1" applyFill="1" applyBorder="1"/>
    <xf numFmtId="164" fontId="51" fillId="31" borderId="0" xfId="0" applyNumberFormat="1" applyFont="1" applyFill="1" applyBorder="1" applyAlignment="1">
      <alignment horizont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35" builtinId="8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A0C9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EBF3E4"/>
      <rgbColor rgb="00EDE4F3"/>
      <rgbColor rgb="001849B5"/>
      <rgbColor rgb="0036ACA2"/>
      <rgbColor rgb="00F0BA00"/>
      <rgbColor rgb="00D2BCE1"/>
      <rgbColor rgb="00AC83C9"/>
      <rgbColor rgb="00673B87"/>
      <rgbColor rgb="005B873B"/>
      <rgbColor rgb="00B2B2B2"/>
      <rgbColor rgb="00003366"/>
      <rgbColor rgb="00109618"/>
      <rgbColor rgb="00085108"/>
      <rgbColor rgb="00635100"/>
      <rgbColor rgb="00442759"/>
      <rgbColor rgb="00CBE1BC"/>
      <rgbColor rgb="003C5927"/>
      <rgbColor rgb="00333333"/>
    </indexedColors>
    <mruColors>
      <color rgb="FFFFFFFF"/>
      <color rgb="FF00CC00"/>
      <color rgb="FFE1D13F"/>
      <color rgb="FF0CB010"/>
      <color rgb="FF1E925E"/>
      <color rgb="FFFFDA00"/>
      <color rgb="FF6BA539"/>
      <color rgb="FFEBC36A"/>
      <color rgb="FF8B2332"/>
      <color rgb="FF8BEC7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hyperlink" Target="http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</xdr:colOff>
      <xdr:row>12</xdr:row>
      <xdr:rowOff>130175</xdr:rowOff>
    </xdr:from>
    <xdr:to>
      <xdr:col>5</xdr:col>
      <xdr:colOff>12700</xdr:colOff>
      <xdr:row>14</xdr:row>
      <xdr:rowOff>3175</xdr:rowOff>
    </xdr:to>
    <xdr:sp macro="" textlink="">
      <xdr:nvSpPr>
        <xdr:cNvPr id="1102" name="Oval 78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>
          <a:spLocks noChangeArrowheads="1"/>
        </xdr:cNvSpPr>
      </xdr:nvSpPr>
      <xdr:spPr bwMode="auto">
        <a:xfrm>
          <a:off x="990600" y="2200275"/>
          <a:ext cx="266700" cy="165100"/>
        </a:xfrm>
        <a:prstGeom prst="ellips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17</xdr:col>
      <xdr:colOff>19050</xdr:colOff>
      <xdr:row>65</xdr:row>
      <xdr:rowOff>114300</xdr:rowOff>
    </xdr:from>
    <xdr:to>
      <xdr:col>18</xdr:col>
      <xdr:colOff>19050</xdr:colOff>
      <xdr:row>66</xdr:row>
      <xdr:rowOff>123825</xdr:rowOff>
    </xdr:to>
    <xdr:sp macro="" textlink="">
      <xdr:nvSpPr>
        <xdr:cNvPr id="1121" name="AutoShape 97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>
          <a:spLocks noChangeArrowheads="1"/>
        </xdr:cNvSpPr>
      </xdr:nvSpPr>
      <xdr:spPr bwMode="auto">
        <a:xfrm>
          <a:off x="4962525" y="10067925"/>
          <a:ext cx="257175" cy="180975"/>
        </a:xfrm>
        <a:prstGeom prst="triangle">
          <a:avLst>
            <a:gd name="adj" fmla="val 50000"/>
          </a:avLst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0</xdr:row>
      <xdr:rowOff>9525</xdr:rowOff>
    </xdr:from>
    <xdr:to>
      <xdr:col>25</xdr:col>
      <xdr:colOff>0</xdr:colOff>
      <xdr:row>1</xdr:row>
      <xdr:rowOff>0</xdr:rowOff>
    </xdr:to>
    <xdr:pic>
      <xdr:nvPicPr>
        <xdr:cNvPr id="1126" name="Picture 102" descr="vertex42_logo_transparent_sm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2650" y="9525"/>
          <a:ext cx="96202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0</xdr:colOff>
      <xdr:row>67</xdr:row>
      <xdr:rowOff>0</xdr:rowOff>
    </xdr:from>
    <xdr:to>
      <xdr:col>18</xdr:col>
      <xdr:colOff>0</xdr:colOff>
      <xdr:row>68</xdr:row>
      <xdr:rowOff>0</xdr:rowOff>
    </xdr:to>
    <xdr:sp macro="" textlink="">
      <xdr:nvSpPr>
        <xdr:cNvPr id="8" name="Oval 7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4695825" y="10296525"/>
          <a:ext cx="257175" cy="171450"/>
        </a:xfrm>
        <a:prstGeom prst="ellips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267649</xdr:colOff>
      <xdr:row>39</xdr:row>
      <xdr:rowOff>107002</xdr:rowOff>
    </xdr:from>
    <xdr:to>
      <xdr:col>6</xdr:col>
      <xdr:colOff>267648</xdr:colOff>
      <xdr:row>40</xdr:row>
      <xdr:rowOff>129227</xdr:rowOff>
    </xdr:to>
    <xdr:sp macro="" textlink="">
      <xdr:nvSpPr>
        <xdr:cNvPr id="10" name="AutoShape 97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1523051" y="6143151"/>
          <a:ext cx="270057" cy="168202"/>
        </a:xfrm>
        <a:prstGeom prst="triangle">
          <a:avLst>
            <a:gd name="adj" fmla="val 50000"/>
          </a:avLst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22</xdr:col>
      <xdr:colOff>35874</xdr:colOff>
      <xdr:row>45</xdr:row>
      <xdr:rowOff>5144</xdr:rowOff>
    </xdr:from>
    <xdr:to>
      <xdr:col>22</xdr:col>
      <xdr:colOff>254949</xdr:colOff>
      <xdr:row>46</xdr:row>
      <xdr:rowOff>46346</xdr:rowOff>
    </xdr:to>
    <xdr:sp macro="" textlink="">
      <xdr:nvSpPr>
        <xdr:cNvPr id="12" name="Oval 78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6801908" y="6917155"/>
          <a:ext cx="219075" cy="194478"/>
        </a:xfrm>
        <a:prstGeom prst="ellips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 editAs="oneCell">
    <xdr:from>
      <xdr:col>18</xdr:col>
      <xdr:colOff>146050</xdr:colOff>
      <xdr:row>52</xdr:row>
      <xdr:rowOff>12700</xdr:rowOff>
    </xdr:from>
    <xdr:to>
      <xdr:col>22</xdr:col>
      <xdr:colOff>101600</xdr:colOff>
      <xdr:row>58</xdr:row>
      <xdr:rowOff>98754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B46AEA19-1B28-4968-A699-676BF83A9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3900" y="7804150"/>
          <a:ext cx="1022350" cy="1022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0</xdr:colOff>
      <xdr:row>22</xdr:row>
      <xdr:rowOff>0</xdr:rowOff>
    </xdr:from>
    <xdr:to>
      <xdr:col>22</xdr:col>
      <xdr:colOff>270057</xdr:colOff>
      <xdr:row>23</xdr:row>
      <xdr:rowOff>22225</xdr:rowOff>
    </xdr:to>
    <xdr:sp macro="" textlink="">
      <xdr:nvSpPr>
        <xdr:cNvPr id="5" name="AutoShape 97">
          <a:extLst>
            <a:ext uri="{FF2B5EF4-FFF2-40B4-BE49-F238E27FC236}">
              <a16:creationId xmlns:a16="http://schemas.microsoft.com/office/drawing/2014/main" id="{E54C30B8-C5F1-485C-B295-A892A72C143F}"/>
            </a:ext>
          </a:extLst>
        </xdr:cNvPr>
        <xdr:cNvSpPr>
          <a:spLocks noChangeArrowheads="1"/>
        </xdr:cNvSpPr>
      </xdr:nvSpPr>
      <xdr:spPr bwMode="auto">
        <a:xfrm>
          <a:off x="6766034" y="3532644"/>
          <a:ext cx="270057" cy="168202"/>
        </a:xfrm>
        <a:prstGeom prst="triangle">
          <a:avLst>
            <a:gd name="adj" fmla="val 50000"/>
          </a:avLst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Austin">
  <a:themeElements>
    <a:clrScheme name="Green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Austin">
      <a:majorFont>
        <a:latin typeface="Century Gothic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Austin">
      <a:fillStyleLst>
        <a:solidFill>
          <a:schemeClr val="phClr"/>
        </a:solidFill>
        <a:gradFill rotWithShape="1">
          <a:gsLst>
            <a:gs pos="0">
              <a:schemeClr val="phClr">
                <a:tint val="20000"/>
                <a:satMod val="180000"/>
                <a:lumMod val="98000"/>
              </a:schemeClr>
            </a:gs>
            <a:gs pos="40000">
              <a:schemeClr val="phClr">
                <a:tint val="30000"/>
                <a:satMod val="260000"/>
                <a:lumMod val="84000"/>
              </a:schemeClr>
            </a:gs>
            <a:gs pos="100000">
              <a:schemeClr val="phClr">
                <a:tint val="100000"/>
                <a:satMod val="110000"/>
                <a:lumMod val="100000"/>
              </a:schemeClr>
            </a:gs>
          </a:gsLst>
          <a:lin ang="5040000" scaled="1"/>
        </a:gradFill>
        <a:gradFill rotWithShape="1">
          <a:gsLst>
            <a:gs pos="0">
              <a:schemeClr val="phClr"/>
            </a:gs>
            <a:gs pos="100000">
              <a:schemeClr val="phClr">
                <a:shade val="75000"/>
                <a:satMod val="120000"/>
                <a:lumMod val="9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25400" dir="5400000" rotWithShape="0">
              <a:srgbClr val="000000">
                <a:alpha val="28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20400000"/>
            </a:lightRig>
          </a:scene3d>
          <a:sp3d>
            <a:bevelT w="50800" h="12700" prst="softRound"/>
          </a:sp3d>
        </a:effectStyle>
        <a:effectStyle>
          <a:effectLst>
            <a:outerShdw blurRad="44450" dist="50800" dir="5400000" sx="96000" rotWithShape="0">
              <a:srgbClr val="000000">
                <a:alpha val="34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20400000"/>
            </a:lightRig>
          </a:scene3d>
          <a:sp3d contourW="15875" prstMaterial="metal">
            <a:bevelT w="101600" h="25400" prst="softRound"/>
            <a:contourClr>
              <a:schemeClr val="phClr">
                <a:shade val="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94000"/>
                <a:satMod val="114000"/>
                <a:lumMod val="96000"/>
              </a:schemeClr>
            </a:gs>
            <a:gs pos="62000">
              <a:schemeClr val="phClr">
                <a:tint val="92000"/>
                <a:shade val="66000"/>
                <a:satMod val="110000"/>
                <a:lumMod val="80000"/>
              </a:schemeClr>
            </a:gs>
            <a:gs pos="100000">
              <a:schemeClr val="phClr">
                <a:tint val="89000"/>
                <a:shade val="62000"/>
                <a:satMod val="110000"/>
                <a:lumMod val="72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tint val="80000"/>
                <a:shade val="58000"/>
              </a:schemeClr>
              <a:schemeClr val="phClr">
                <a:tint val="73000"/>
                <a:shade val="68000"/>
                <a:satMod val="150000"/>
              </a:schemeClr>
            </a:duotone>
          </a:blip>
          <a:tile tx="0" ty="0" sx="100000" sy="10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vertex42.com/calendars/school-calendar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69"/>
  <sheetViews>
    <sheetView showGridLines="0" tabSelected="1" topLeftCell="A39" zoomScale="87" workbookViewId="0">
      <selection activeCell="P76" sqref="P76"/>
    </sheetView>
  </sheetViews>
  <sheetFormatPr defaultRowHeight="12.5" x14ac:dyDescent="0.25"/>
  <cols>
    <col min="1" max="1" width="2.54296875" customWidth="1"/>
    <col min="2" max="8" width="3.81640625" customWidth="1"/>
    <col min="9" max="9" width="1.7265625" customWidth="1"/>
    <col min="10" max="10" width="4.54296875" customWidth="1"/>
    <col min="11" max="11" width="5.81640625" customWidth="1"/>
    <col min="12" max="12" width="9.81640625" customWidth="1"/>
    <col min="13" max="13" width="5.54296875" customWidth="1"/>
    <col min="14" max="14" width="4.26953125" hidden="1" customWidth="1"/>
    <col min="15" max="15" width="2.54296875" hidden="1" customWidth="1"/>
    <col min="16" max="16" width="18" customWidth="1"/>
    <col min="17" max="17" width="2.453125" customWidth="1"/>
    <col min="18" max="24" width="3.81640625" customWidth="1"/>
    <col min="25" max="25" width="2.81640625" customWidth="1"/>
    <col min="26" max="26" width="4.1796875" customWidth="1"/>
    <col min="27" max="27" width="49.453125" style="23" customWidth="1"/>
  </cols>
  <sheetData>
    <row r="1" spans="1:27" ht="18" customHeight="1" x14ac:dyDescent="0.25">
      <c r="A1" s="9" t="s">
        <v>17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AA1" s="31"/>
    </row>
    <row r="2" spans="1:27" x14ac:dyDescent="0.25">
      <c r="A2" s="102" t="s">
        <v>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22" t="s">
        <v>4</v>
      </c>
      <c r="AA2" s="24" t="s">
        <v>6</v>
      </c>
    </row>
    <row r="3" spans="1:27" x14ac:dyDescent="0.25">
      <c r="A3" s="6"/>
      <c r="B3" s="5"/>
      <c r="C3" s="5"/>
      <c r="D3" s="6"/>
      <c r="E3" s="6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27"/>
      <c r="V3" s="12"/>
      <c r="W3" s="12"/>
      <c r="X3" s="12"/>
      <c r="Y3" s="28"/>
      <c r="AA3" s="31"/>
    </row>
    <row r="4" spans="1:27" x14ac:dyDescent="0.25">
      <c r="A4" s="7"/>
      <c r="B4" s="12"/>
      <c r="C4" s="25" t="s">
        <v>5</v>
      </c>
      <c r="D4" s="103">
        <v>2025</v>
      </c>
      <c r="E4" s="104"/>
      <c r="F4" s="7"/>
      <c r="G4" s="7"/>
      <c r="H4" s="7"/>
      <c r="I4" s="7"/>
      <c r="J4" s="7"/>
      <c r="K4" s="26" t="s">
        <v>7</v>
      </c>
      <c r="L4" s="11">
        <v>8</v>
      </c>
      <c r="M4" s="7"/>
      <c r="N4" s="7"/>
      <c r="O4" s="7"/>
      <c r="P4" s="7"/>
      <c r="Q4" s="7"/>
      <c r="R4" s="7"/>
      <c r="S4" s="26" t="s">
        <v>8</v>
      </c>
      <c r="T4" s="8">
        <v>1</v>
      </c>
      <c r="U4" s="1" t="s">
        <v>9</v>
      </c>
      <c r="V4" s="12"/>
      <c r="W4" s="12"/>
      <c r="X4" s="12"/>
      <c r="Y4" s="28"/>
      <c r="AA4" s="24" t="s">
        <v>10</v>
      </c>
    </row>
    <row r="5" spans="1:27" ht="12.75" customHeight="1" x14ac:dyDescent="0.3">
      <c r="A5" s="6"/>
      <c r="B5" s="5"/>
      <c r="C5" s="5"/>
      <c r="D5" s="6"/>
      <c r="E5" s="6"/>
      <c r="F5" s="7"/>
      <c r="G5" s="7"/>
      <c r="H5" s="7"/>
      <c r="I5" s="29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27"/>
      <c r="V5" s="12"/>
      <c r="W5" s="12"/>
      <c r="X5" s="12"/>
      <c r="Y5" s="28"/>
      <c r="AA5" s="112" t="s">
        <v>11</v>
      </c>
    </row>
    <row r="6" spans="1:27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AA6" s="112"/>
    </row>
    <row r="7" spans="1:27" ht="18" x14ac:dyDescent="0.25">
      <c r="A7" s="3"/>
      <c r="B7" s="100" t="str">
        <f>year&amp;"-"&amp;year+1&amp;" St. Philip Neri School Calendar"</f>
        <v>2025-2026 St. Philip Neri School Calendar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AA7" s="17"/>
    </row>
    <row r="8" spans="1:27" ht="18" x14ac:dyDescent="0.25">
      <c r="A8" s="3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AA8" s="17"/>
    </row>
    <row r="9" spans="1:27" s="2" customFormat="1" ht="12" customHeight="1" x14ac:dyDescent="0.25">
      <c r="B9" s="113">
        <f>DATE(year,month,1)</f>
        <v>45870</v>
      </c>
      <c r="C9" s="114"/>
      <c r="D9" s="114"/>
      <c r="E9" s="114"/>
      <c r="F9" s="114"/>
      <c r="G9" s="114"/>
      <c r="H9" s="115"/>
      <c r="I9" s="15"/>
      <c r="J9" s="101" t="s">
        <v>50</v>
      </c>
      <c r="K9" s="101"/>
      <c r="L9" s="101"/>
      <c r="M9" s="101"/>
      <c r="N9" s="101"/>
      <c r="O9" s="101"/>
      <c r="P9" s="101"/>
      <c r="Q9" s="15"/>
      <c r="R9" s="113">
        <f>DATE(YEAR(B52+35),MONTH(B52+35),1)</f>
        <v>46054</v>
      </c>
      <c r="S9" s="114"/>
      <c r="T9" s="114"/>
      <c r="U9" s="114"/>
      <c r="V9" s="114"/>
      <c r="W9" s="114"/>
      <c r="X9" s="115"/>
      <c r="AA9" s="96" t="s">
        <v>12</v>
      </c>
    </row>
    <row r="10" spans="1:27" s="2" customFormat="1" ht="11.5" x14ac:dyDescent="0.25">
      <c r="B10" s="13" t="str">
        <f>IF(startday=1,INDEX(weekDayNames,1),INDEX(weekDayNames,2))</f>
        <v>S</v>
      </c>
      <c r="C10" s="32" t="str">
        <f>IF(startday=1,INDEX(weekDayNames,2),INDEX(weekDayNames,3))</f>
        <v>M</v>
      </c>
      <c r="D10" s="32" t="str">
        <f>IF(startday=1,INDEX(weekDayNames,3),INDEX(weekDayNames,4))</f>
        <v>T</v>
      </c>
      <c r="E10" s="32" t="str">
        <f>IF(startday=1,INDEX(weekDayNames,4),INDEX(weekDayNames,5))</f>
        <v>W</v>
      </c>
      <c r="F10" s="32" t="str">
        <f>IF(startday=1,INDEX(weekDayNames,5),INDEX(weekDayNames,6))</f>
        <v>T</v>
      </c>
      <c r="G10" s="32" t="str">
        <f>IF(startday=1,INDEX(weekDayNames,6),INDEX(weekDayNames,7))</f>
        <v>F</v>
      </c>
      <c r="H10" s="14" t="str">
        <f>IF(startday=1,INDEX(weekDayNames,7),INDEX(weekDayNames,1))</f>
        <v>S</v>
      </c>
      <c r="J10" s="101" t="s">
        <v>51</v>
      </c>
      <c r="K10" s="101"/>
      <c r="L10" s="101"/>
      <c r="M10" s="101"/>
      <c r="N10" s="101"/>
      <c r="O10" s="101"/>
      <c r="P10" s="101"/>
      <c r="R10" s="13" t="str">
        <f>IF(startday=1,INDEX(weekDayNames,1),INDEX(weekDayNames,2))</f>
        <v>S</v>
      </c>
      <c r="S10" s="32" t="str">
        <f>IF(startday=1,INDEX(weekDayNames,2),INDEX(weekDayNames,3))</f>
        <v>M</v>
      </c>
      <c r="T10" s="32" t="str">
        <f>IF(startday=1,INDEX(weekDayNames,3),INDEX(weekDayNames,4))</f>
        <v>T</v>
      </c>
      <c r="U10" s="32" t="str">
        <f>IF(startday=1,INDEX(weekDayNames,4),INDEX(weekDayNames,5))</f>
        <v>W</v>
      </c>
      <c r="V10" s="32" t="str">
        <f>IF(startday=1,INDEX(weekDayNames,5),INDEX(weekDayNames,6))</f>
        <v>T</v>
      </c>
      <c r="W10" s="32" t="str">
        <f>IF(startday=1,INDEX(weekDayNames,6),INDEX(weekDayNames,7))</f>
        <v>F</v>
      </c>
      <c r="X10" s="14" t="str">
        <f>IF(startday=1,INDEX(weekDayNames,7),INDEX(weekDayNames,1))</f>
        <v>S</v>
      </c>
      <c r="AA10" s="96"/>
    </row>
    <row r="11" spans="1:27" s="2" customFormat="1" ht="11.5" x14ac:dyDescent="0.25">
      <c r="B11" s="18" t="str">
        <f t="shared" ref="B11:H16" si="0">IF(MONTH($B$9)&lt;&gt;MONTH($B$9-WEEKDAY($B$9,startday)+(ROW(B11)-ROW($B$11))*7+(COLUMN(B11)-COLUMN($B$11)+1)),"",$B$9-WEEKDAY($B$9,startday)+(ROW(B11)-ROW($B$11))*7+(COLUMN(B11)-COLUMN($B$11)+1))</f>
        <v/>
      </c>
      <c r="C11" s="16" t="str">
        <f t="shared" si="0"/>
        <v/>
      </c>
      <c r="D11" s="16" t="str">
        <f t="shared" si="0"/>
        <v/>
      </c>
      <c r="E11" s="16" t="str">
        <f t="shared" si="0"/>
        <v/>
      </c>
      <c r="F11" s="16" t="str">
        <f t="shared" si="0"/>
        <v/>
      </c>
      <c r="G11" s="16">
        <f t="shared" si="0"/>
        <v>45870</v>
      </c>
      <c r="H11" s="70">
        <f t="shared" si="0"/>
        <v>45871</v>
      </c>
      <c r="J11" s="101" t="s">
        <v>52</v>
      </c>
      <c r="K11" s="101"/>
      <c r="L11" s="101"/>
      <c r="M11" s="101"/>
      <c r="N11" s="101"/>
      <c r="O11" s="101"/>
      <c r="P11" s="101"/>
      <c r="R11" s="72">
        <f t="shared" ref="R11:X16" si="1">IF(MONTH($R$9)&lt;&gt;MONTH($R$9-WEEKDAY($R$9,startday)+(ROW(R11)-ROW($R$11))*7+(COLUMN(R11)-COLUMN($R$11)+1)),"",$R$9-WEEKDAY($R$9,startday)+(ROW(R11)-ROW($R$11))*7+(COLUMN(R11)-COLUMN($R$11)+1))</f>
        <v>46054</v>
      </c>
      <c r="S11" s="16">
        <f t="shared" si="1"/>
        <v>46055</v>
      </c>
      <c r="T11" s="16">
        <f t="shared" si="1"/>
        <v>46056</v>
      </c>
      <c r="U11" s="16">
        <f t="shared" si="1"/>
        <v>46057</v>
      </c>
      <c r="V11" s="16">
        <f t="shared" si="1"/>
        <v>46058</v>
      </c>
      <c r="W11" s="121" t="s">
        <v>28</v>
      </c>
      <c r="X11" s="70">
        <f t="shared" si="1"/>
        <v>46060</v>
      </c>
      <c r="AA11" s="96"/>
    </row>
    <row r="12" spans="1:27" s="2" customFormat="1" ht="11.5" x14ac:dyDescent="0.25">
      <c r="B12" s="72">
        <f t="shared" si="0"/>
        <v>45872</v>
      </c>
      <c r="C12" s="16">
        <f t="shared" si="0"/>
        <v>45873</v>
      </c>
      <c r="D12" s="16">
        <f t="shared" si="0"/>
        <v>45874</v>
      </c>
      <c r="E12" s="16">
        <f t="shared" si="0"/>
        <v>45875</v>
      </c>
      <c r="F12" s="16">
        <f t="shared" si="0"/>
        <v>45876</v>
      </c>
      <c r="G12" s="16">
        <f t="shared" si="0"/>
        <v>45877</v>
      </c>
      <c r="H12" s="70">
        <f t="shared" si="0"/>
        <v>45878</v>
      </c>
      <c r="J12" s="107" t="s">
        <v>31</v>
      </c>
      <c r="K12" s="107"/>
      <c r="L12" s="107"/>
      <c r="M12" s="107"/>
      <c r="N12" s="107"/>
      <c r="O12" s="107"/>
      <c r="P12" s="107"/>
      <c r="Q12" s="88"/>
      <c r="R12" s="72">
        <f t="shared" si="1"/>
        <v>46061</v>
      </c>
      <c r="S12" s="16">
        <f t="shared" si="1"/>
        <v>46062</v>
      </c>
      <c r="T12" s="16">
        <f t="shared" si="1"/>
        <v>46063</v>
      </c>
      <c r="U12" s="16">
        <f t="shared" si="1"/>
        <v>46064</v>
      </c>
      <c r="V12" s="16">
        <f t="shared" si="1"/>
        <v>46065</v>
      </c>
      <c r="W12" s="16">
        <f t="shared" si="1"/>
        <v>46066</v>
      </c>
      <c r="X12" s="70">
        <f t="shared" si="1"/>
        <v>46067</v>
      </c>
      <c r="AA12" s="96"/>
    </row>
    <row r="13" spans="1:27" s="2" customFormat="1" ht="11.5" x14ac:dyDescent="0.25">
      <c r="B13" s="72">
        <f t="shared" si="0"/>
        <v>45879</v>
      </c>
      <c r="C13" s="16">
        <f t="shared" si="0"/>
        <v>45880</v>
      </c>
      <c r="D13" s="16">
        <f t="shared" si="0"/>
        <v>45881</v>
      </c>
      <c r="E13" s="16">
        <f t="shared" si="0"/>
        <v>45882</v>
      </c>
      <c r="F13" s="16">
        <f t="shared" si="0"/>
        <v>45883</v>
      </c>
      <c r="G13" s="16">
        <f t="shared" si="0"/>
        <v>45884</v>
      </c>
      <c r="H13" s="70">
        <f t="shared" si="0"/>
        <v>45885</v>
      </c>
      <c r="J13" s="40" t="s">
        <v>55</v>
      </c>
      <c r="K13" s="41"/>
      <c r="L13" s="41"/>
      <c r="M13" s="41"/>
      <c r="N13" s="41"/>
      <c r="O13" s="41"/>
      <c r="Q13" s="80" t="s">
        <v>56</v>
      </c>
      <c r="R13" s="72">
        <f t="shared" si="1"/>
        <v>46068</v>
      </c>
      <c r="S13" s="117">
        <f t="shared" si="1"/>
        <v>46069</v>
      </c>
      <c r="T13" s="16">
        <f t="shared" si="1"/>
        <v>46070</v>
      </c>
      <c r="U13" s="16">
        <f t="shared" si="1"/>
        <v>46071</v>
      </c>
      <c r="V13" s="16">
        <f t="shared" si="1"/>
        <v>46072</v>
      </c>
      <c r="W13" s="124">
        <v>20</v>
      </c>
      <c r="X13" s="70">
        <f t="shared" si="1"/>
        <v>46074</v>
      </c>
      <c r="AA13" s="96"/>
    </row>
    <row r="14" spans="1:27" s="2" customFormat="1" ht="11.5" x14ac:dyDescent="0.25">
      <c r="B14" s="72">
        <f t="shared" si="0"/>
        <v>45886</v>
      </c>
      <c r="C14" s="16">
        <f t="shared" si="0"/>
        <v>45887</v>
      </c>
      <c r="D14" s="16">
        <f t="shared" si="0"/>
        <v>45888</v>
      </c>
      <c r="E14" s="16">
        <f t="shared" si="0"/>
        <v>45889</v>
      </c>
      <c r="F14" s="16">
        <f t="shared" si="0"/>
        <v>45890</v>
      </c>
      <c r="G14" s="16">
        <f t="shared" si="0"/>
        <v>45891</v>
      </c>
      <c r="H14" s="70">
        <f t="shared" si="0"/>
        <v>45892</v>
      </c>
      <c r="J14" s="43" t="s">
        <v>57</v>
      </c>
      <c r="Q14" s="44" t="s">
        <v>58</v>
      </c>
      <c r="R14" s="72">
        <f t="shared" si="1"/>
        <v>46075</v>
      </c>
      <c r="S14" s="124">
        <v>23</v>
      </c>
      <c r="T14" s="16">
        <f t="shared" si="1"/>
        <v>46077</v>
      </c>
      <c r="U14" s="16">
        <f t="shared" si="1"/>
        <v>46078</v>
      </c>
      <c r="V14" s="16">
        <f t="shared" si="1"/>
        <v>46079</v>
      </c>
      <c r="W14" s="16">
        <f t="shared" si="1"/>
        <v>46080</v>
      </c>
      <c r="X14" s="70">
        <f t="shared" si="1"/>
        <v>46081</v>
      </c>
      <c r="AA14" s="96" t="s">
        <v>19</v>
      </c>
    </row>
    <row r="15" spans="1:27" s="2" customFormat="1" ht="11.5" x14ac:dyDescent="0.25">
      <c r="B15" s="72">
        <f t="shared" si="0"/>
        <v>45893</v>
      </c>
      <c r="C15" s="16">
        <f t="shared" si="0"/>
        <v>45894</v>
      </c>
      <c r="D15" s="16">
        <f t="shared" si="0"/>
        <v>45895</v>
      </c>
      <c r="E15" s="16">
        <f t="shared" si="0"/>
        <v>45896</v>
      </c>
      <c r="F15" s="16">
        <f t="shared" si="0"/>
        <v>45897</v>
      </c>
      <c r="G15" s="16">
        <f t="shared" si="0"/>
        <v>45898</v>
      </c>
      <c r="H15" s="70">
        <f t="shared" si="0"/>
        <v>45899</v>
      </c>
      <c r="J15" s="43" t="s">
        <v>59</v>
      </c>
      <c r="K15" s="43"/>
      <c r="L15" s="43"/>
      <c r="M15" s="43"/>
      <c r="N15" s="43"/>
      <c r="O15" s="43"/>
      <c r="P15" s="62"/>
      <c r="Q15" s="45" t="s">
        <v>60</v>
      </c>
      <c r="R15" s="72" t="str">
        <f t="shared" si="1"/>
        <v/>
      </c>
      <c r="S15" s="16" t="str">
        <f t="shared" si="1"/>
        <v/>
      </c>
      <c r="T15" s="16" t="str">
        <f t="shared" si="1"/>
        <v/>
      </c>
      <c r="U15" s="16" t="str">
        <f t="shared" si="1"/>
        <v/>
      </c>
      <c r="V15" s="16" t="str">
        <f t="shared" si="1"/>
        <v/>
      </c>
      <c r="W15" s="16" t="str">
        <f t="shared" si="1"/>
        <v/>
      </c>
      <c r="X15" s="70" t="str">
        <f t="shared" si="1"/>
        <v/>
      </c>
      <c r="AA15" s="112"/>
    </row>
    <row r="16" spans="1:27" s="2" customFormat="1" ht="11.5" x14ac:dyDescent="0.25">
      <c r="A16" s="73"/>
      <c r="B16" s="72">
        <f t="shared" si="0"/>
        <v>45900</v>
      </c>
      <c r="C16" s="16" t="str">
        <f t="shared" si="0"/>
        <v/>
      </c>
      <c r="D16" s="16" t="str">
        <f t="shared" si="0"/>
        <v/>
      </c>
      <c r="E16" s="16" t="str">
        <f t="shared" si="0"/>
        <v/>
      </c>
      <c r="F16" s="16" t="str">
        <f t="shared" si="0"/>
        <v/>
      </c>
      <c r="G16" s="16" t="str">
        <f t="shared" si="0"/>
        <v/>
      </c>
      <c r="H16" s="19" t="str">
        <f t="shared" si="0"/>
        <v/>
      </c>
      <c r="J16" s="2" t="s">
        <v>24</v>
      </c>
      <c r="K16" s="43"/>
      <c r="L16" s="42"/>
      <c r="M16" s="43"/>
      <c r="N16" s="43"/>
      <c r="O16" s="43"/>
      <c r="P16" s="2" t="s">
        <v>61</v>
      </c>
      <c r="S16" s="16" t="str">
        <f t="shared" si="1"/>
        <v/>
      </c>
      <c r="T16" s="16" t="str">
        <f t="shared" si="1"/>
        <v/>
      </c>
      <c r="U16" s="16" t="str">
        <f t="shared" si="1"/>
        <v/>
      </c>
      <c r="V16" s="16" t="str">
        <f t="shared" si="1"/>
        <v/>
      </c>
      <c r="W16" s="16" t="str">
        <f t="shared" si="1"/>
        <v/>
      </c>
      <c r="X16" s="19" t="str">
        <f t="shared" si="1"/>
        <v/>
      </c>
      <c r="AA16" s="112"/>
    </row>
    <row r="17" spans="2:27" s="2" customFormat="1" ht="11.5" x14ac:dyDescent="0.25">
      <c r="B17" s="18"/>
      <c r="C17" s="16"/>
      <c r="D17" s="16"/>
      <c r="E17" s="16"/>
      <c r="F17" s="16"/>
      <c r="G17" s="16"/>
      <c r="H17" s="19"/>
      <c r="J17" s="43" t="s">
        <v>45</v>
      </c>
      <c r="K17" s="35"/>
      <c r="L17" s="35"/>
      <c r="M17" s="35"/>
      <c r="N17" s="35"/>
      <c r="O17" s="35"/>
      <c r="P17" s="2" t="s">
        <v>86</v>
      </c>
      <c r="R17" s="18"/>
      <c r="S17" s="16"/>
      <c r="T17" s="16"/>
      <c r="U17" s="16"/>
      <c r="V17" s="16"/>
      <c r="W17" s="16"/>
      <c r="X17" s="19"/>
      <c r="AA17" s="112"/>
    </row>
    <row r="18" spans="2:27" s="2" customFormat="1" ht="11.5" x14ac:dyDescent="0.25">
      <c r="B18" s="18"/>
      <c r="C18" s="16"/>
      <c r="D18" s="16"/>
      <c r="E18" s="16"/>
      <c r="F18" s="16"/>
      <c r="G18" s="16"/>
      <c r="H18" s="19"/>
      <c r="J18" s="41" t="s">
        <v>35</v>
      </c>
      <c r="K18" s="116"/>
      <c r="L18" s="116"/>
      <c r="M18" s="116"/>
      <c r="N18" s="116"/>
      <c r="O18" s="116"/>
      <c r="Q18" s="80" t="s">
        <v>76</v>
      </c>
      <c r="R18" s="18"/>
      <c r="S18" s="16"/>
      <c r="T18" s="16"/>
      <c r="U18" s="16"/>
      <c r="V18" s="16"/>
      <c r="W18" s="16"/>
      <c r="X18" s="19"/>
      <c r="AA18" s="112"/>
    </row>
    <row r="19" spans="2:27" s="2" customFormat="1" ht="11.5" x14ac:dyDescent="0.25">
      <c r="B19" s="97">
        <f>DATE(YEAR(B9+35),MONTH(B9+35),1)</f>
        <v>45901</v>
      </c>
      <c r="C19" s="98"/>
      <c r="D19" s="98"/>
      <c r="E19" s="98"/>
      <c r="F19" s="98"/>
      <c r="G19" s="98"/>
      <c r="H19" s="99"/>
      <c r="I19" s="15"/>
      <c r="J19" s="108" t="s">
        <v>21</v>
      </c>
      <c r="K19" s="108"/>
      <c r="L19" s="108"/>
      <c r="M19" s="108"/>
      <c r="N19" s="108"/>
      <c r="O19" s="108"/>
      <c r="P19" s="108"/>
      <c r="Q19" s="109"/>
      <c r="R19" s="97">
        <f>DATE(YEAR(R9+35),MONTH(R9+35),1)</f>
        <v>46082</v>
      </c>
      <c r="S19" s="98"/>
      <c r="T19" s="98"/>
      <c r="U19" s="98"/>
      <c r="V19" s="98"/>
      <c r="W19" s="98"/>
      <c r="X19" s="99"/>
      <c r="AA19" s="112"/>
    </row>
    <row r="20" spans="2:27" s="2" customFormat="1" ht="11.5" x14ac:dyDescent="0.25">
      <c r="B20" s="13" t="str">
        <f>IF(startday=1,INDEX(weekDayNames,1),INDEX(weekDayNames,2))</f>
        <v>S</v>
      </c>
      <c r="C20" s="132" t="str">
        <f>IF(startday=1,INDEX(weekDayNames,2),INDEX(weekDayNames,3))</f>
        <v>M</v>
      </c>
      <c r="D20" s="132" t="str">
        <f>IF(startday=1,INDEX(weekDayNames,3),INDEX(weekDayNames,4))</f>
        <v>T</v>
      </c>
      <c r="E20" s="32" t="str">
        <f>IF(startday=1,INDEX(weekDayNames,4),INDEX(weekDayNames,5))</f>
        <v>W</v>
      </c>
      <c r="F20" s="32" t="str">
        <f>IF(startday=1,INDEX(weekDayNames,5),INDEX(weekDayNames,6))</f>
        <v>T</v>
      </c>
      <c r="G20" s="32" t="str">
        <f>IF(startday=1,INDEX(weekDayNames,6),INDEX(weekDayNames,7))</f>
        <v>F</v>
      </c>
      <c r="H20" s="14" t="str">
        <f>IF(startday=1,INDEX(weekDayNames,7),INDEX(weekDayNames,1))</f>
        <v>S</v>
      </c>
      <c r="J20" s="46" t="s">
        <v>29</v>
      </c>
      <c r="K20" s="47"/>
      <c r="L20" s="47"/>
      <c r="M20" s="43"/>
      <c r="N20" s="43"/>
      <c r="O20" s="43"/>
      <c r="P20" s="44"/>
      <c r="Q20" s="44" t="s">
        <v>63</v>
      </c>
      <c r="R20" s="13" t="str">
        <f>IF(startday=1,INDEX(weekDayNames,1),INDEX(weekDayNames,2))</f>
        <v>S</v>
      </c>
      <c r="S20" s="32" t="str">
        <f>IF(startday=1,INDEX(weekDayNames,2),INDEX(weekDayNames,3))</f>
        <v>M</v>
      </c>
      <c r="T20" s="32" t="str">
        <f>IF(startday=1,INDEX(weekDayNames,3),INDEX(weekDayNames,4))</f>
        <v>T</v>
      </c>
      <c r="U20" s="32" t="str">
        <f>IF(startday=1,INDEX(weekDayNames,4),INDEX(weekDayNames,5))</f>
        <v>W</v>
      </c>
      <c r="V20" s="32" t="str">
        <f>IF(startday=1,INDEX(weekDayNames,5),INDEX(weekDayNames,6))</f>
        <v>T</v>
      </c>
      <c r="W20" s="32" t="str">
        <f>IF(startday=1,INDEX(weekDayNames,6),INDEX(weekDayNames,7))</f>
        <v>F</v>
      </c>
      <c r="X20" s="14" t="str">
        <f>IF(startday=1,INDEX(weekDayNames,7),INDEX(weekDayNames,1))</f>
        <v>S</v>
      </c>
      <c r="AA20" s="31"/>
    </row>
    <row r="21" spans="2:27" s="2" customFormat="1" ht="11.5" x14ac:dyDescent="0.25">
      <c r="B21" s="72"/>
      <c r="C21" s="142">
        <v>1</v>
      </c>
      <c r="D21" s="125">
        <v>2</v>
      </c>
      <c r="E21" s="16">
        <v>3</v>
      </c>
      <c r="F21" s="16">
        <v>4</v>
      </c>
      <c r="G21" s="16">
        <v>5</v>
      </c>
      <c r="H21" s="70">
        <v>6</v>
      </c>
      <c r="J21" s="46" t="s">
        <v>22</v>
      </c>
      <c r="K21" s="47"/>
      <c r="L21" s="47"/>
      <c r="M21" s="43" t="s">
        <v>64</v>
      </c>
      <c r="N21" s="43"/>
      <c r="O21" s="43"/>
      <c r="P21" s="43"/>
      <c r="Q21" s="43"/>
      <c r="R21" s="18">
        <f t="shared" ref="R21:X26" si="2">IF(MONTH($R$19)&lt;&gt;MONTH($R$19-WEEKDAY($R$19,startday)+(ROW(R21)-ROW($R$21))*7+(COLUMN(R21)-COLUMN($R$21)+1)),"",$R$19-WEEKDAY($R$19,startday)+(ROW(R21)-ROW($R$21))*7+(COLUMN(R21)-COLUMN($R$21)+1))</f>
        <v>46082</v>
      </c>
      <c r="S21" s="16">
        <f t="shared" si="2"/>
        <v>46083</v>
      </c>
      <c r="T21" s="16">
        <f t="shared" si="2"/>
        <v>46084</v>
      </c>
      <c r="U21" s="16">
        <f t="shared" si="2"/>
        <v>46085</v>
      </c>
      <c r="V21" s="16">
        <f t="shared" si="2"/>
        <v>46086</v>
      </c>
      <c r="W21" s="124">
        <v>6</v>
      </c>
      <c r="X21" s="70">
        <f t="shared" si="2"/>
        <v>46088</v>
      </c>
      <c r="AA21" s="31"/>
    </row>
    <row r="22" spans="2:27" s="2" customFormat="1" ht="11.5" x14ac:dyDescent="0.25">
      <c r="B22" s="72">
        <v>7</v>
      </c>
      <c r="C22" s="124">
        <v>8</v>
      </c>
      <c r="D22" s="125">
        <f t="shared" ref="B22:H26" si="3">IF(MONTH($B$19)&lt;&gt;MONTH($B$19-WEEKDAY($B$19,startday)+(ROW(D22)-ROW($B$21))*7+(COLUMN(D22)-COLUMN($B$21)+1)),"",$B$19-WEEKDAY($B$19,startday)+(ROW(D22)-ROW($B$21))*7+(COLUMN(D22)-COLUMN($B$21)+1))</f>
        <v>45909</v>
      </c>
      <c r="E22" s="16">
        <v>10</v>
      </c>
      <c r="F22" s="16">
        <f t="shared" si="3"/>
        <v>45911</v>
      </c>
      <c r="G22" s="16">
        <f t="shared" si="3"/>
        <v>45912</v>
      </c>
      <c r="H22" s="70">
        <f t="shared" si="3"/>
        <v>45913</v>
      </c>
      <c r="J22" s="46" t="s">
        <v>23</v>
      </c>
      <c r="K22" s="47"/>
      <c r="L22" s="47"/>
      <c r="M22" s="43"/>
      <c r="N22" s="43"/>
      <c r="O22" s="43"/>
      <c r="Q22" s="44" t="s">
        <v>65</v>
      </c>
      <c r="R22" s="72">
        <f t="shared" si="2"/>
        <v>46089</v>
      </c>
      <c r="S22" s="16">
        <f t="shared" si="2"/>
        <v>46090</v>
      </c>
      <c r="T22" s="16">
        <f t="shared" si="2"/>
        <v>46091</v>
      </c>
      <c r="U22" s="16">
        <f t="shared" si="2"/>
        <v>46092</v>
      </c>
      <c r="V22" s="16">
        <f t="shared" si="2"/>
        <v>46093</v>
      </c>
      <c r="W22" s="74">
        <v>10</v>
      </c>
      <c r="X22" s="70">
        <f t="shared" si="2"/>
        <v>46095</v>
      </c>
      <c r="AA22" s="96" t="s">
        <v>20</v>
      </c>
    </row>
    <row r="23" spans="2:27" s="2" customFormat="1" ht="11.5" x14ac:dyDescent="0.25">
      <c r="B23" s="72">
        <f t="shared" si="3"/>
        <v>45914</v>
      </c>
      <c r="C23" s="16">
        <f t="shared" si="3"/>
        <v>45915</v>
      </c>
      <c r="D23" s="16">
        <f t="shared" si="3"/>
        <v>45916</v>
      </c>
      <c r="E23" s="16">
        <v>14</v>
      </c>
      <c r="F23" s="16">
        <f t="shared" si="3"/>
        <v>45918</v>
      </c>
      <c r="G23" s="16">
        <f t="shared" si="3"/>
        <v>45919</v>
      </c>
      <c r="H23" s="70">
        <f t="shared" si="3"/>
        <v>45920</v>
      </c>
      <c r="J23" s="73" t="s">
        <v>66</v>
      </c>
      <c r="K23" s="73"/>
      <c r="L23" s="73"/>
      <c r="M23" s="73"/>
      <c r="N23" s="73"/>
      <c r="O23" s="73"/>
      <c r="P23" s="73"/>
      <c r="R23" s="72">
        <f t="shared" si="2"/>
        <v>46096</v>
      </c>
      <c r="S23" s="16">
        <f t="shared" si="2"/>
        <v>46097</v>
      </c>
      <c r="T23" s="16">
        <f t="shared" si="2"/>
        <v>46098</v>
      </c>
      <c r="U23" s="16">
        <f t="shared" si="2"/>
        <v>46099</v>
      </c>
      <c r="V23" s="16">
        <f t="shared" si="2"/>
        <v>46100</v>
      </c>
      <c r="W23" s="122">
        <f t="shared" si="2"/>
        <v>46101</v>
      </c>
      <c r="X23" s="70">
        <f t="shared" si="2"/>
        <v>46102</v>
      </c>
      <c r="AA23" s="96"/>
    </row>
    <row r="24" spans="2:27" s="2" customFormat="1" ht="11.5" x14ac:dyDescent="0.25">
      <c r="B24" s="72">
        <f t="shared" si="3"/>
        <v>45921</v>
      </c>
      <c r="C24" s="16">
        <f t="shared" si="3"/>
        <v>45922</v>
      </c>
      <c r="D24" s="16">
        <f t="shared" si="3"/>
        <v>45923</v>
      </c>
      <c r="E24" s="16">
        <v>22</v>
      </c>
      <c r="F24" s="16">
        <f t="shared" si="3"/>
        <v>45925</v>
      </c>
      <c r="G24" s="120" t="s">
        <v>28</v>
      </c>
      <c r="H24" s="70">
        <f t="shared" si="3"/>
        <v>45927</v>
      </c>
      <c r="J24" s="105" t="s">
        <v>25</v>
      </c>
      <c r="K24" s="105"/>
      <c r="L24" s="105"/>
      <c r="M24" s="105"/>
      <c r="N24" s="105"/>
      <c r="O24" s="105"/>
      <c r="P24" s="105"/>
      <c r="Q24" s="87"/>
      <c r="R24" s="72">
        <f t="shared" si="2"/>
        <v>46103</v>
      </c>
      <c r="S24" s="72">
        <f t="shared" si="2"/>
        <v>46104</v>
      </c>
      <c r="T24" s="72">
        <f t="shared" si="2"/>
        <v>46105</v>
      </c>
      <c r="U24" s="16">
        <f t="shared" si="2"/>
        <v>46106</v>
      </c>
      <c r="V24" s="72">
        <f t="shared" si="2"/>
        <v>46107</v>
      </c>
      <c r="W24" s="72">
        <f t="shared" si="2"/>
        <v>46108</v>
      </c>
      <c r="X24" s="72">
        <f t="shared" si="2"/>
        <v>46109</v>
      </c>
      <c r="AA24" s="96"/>
    </row>
    <row r="25" spans="2:27" s="2" customFormat="1" ht="11.5" x14ac:dyDescent="0.25">
      <c r="B25" s="72">
        <f t="shared" si="3"/>
        <v>45928</v>
      </c>
      <c r="C25" s="16">
        <f t="shared" si="3"/>
        <v>45929</v>
      </c>
      <c r="D25" s="16">
        <f t="shared" si="3"/>
        <v>45930</v>
      </c>
      <c r="E25" s="16"/>
      <c r="F25" s="16" t="str">
        <f t="shared" si="3"/>
        <v/>
      </c>
      <c r="G25" s="16" t="str">
        <f t="shared" si="3"/>
        <v/>
      </c>
      <c r="H25" s="70" t="str">
        <f t="shared" si="3"/>
        <v/>
      </c>
      <c r="J25" s="42" t="s">
        <v>2</v>
      </c>
      <c r="K25" s="35"/>
      <c r="L25" s="35"/>
      <c r="M25" s="35"/>
      <c r="N25" s="35"/>
      <c r="O25" s="35"/>
      <c r="P25" s="44"/>
      <c r="Q25" s="45" t="s">
        <v>67</v>
      </c>
      <c r="R25" s="72">
        <f t="shared" si="2"/>
        <v>46110</v>
      </c>
      <c r="S25" s="72">
        <f t="shared" si="2"/>
        <v>46111</v>
      </c>
      <c r="T25" s="72">
        <f t="shared" si="2"/>
        <v>46112</v>
      </c>
      <c r="U25" s="72" t="str">
        <f t="shared" si="2"/>
        <v/>
      </c>
      <c r="V25" s="72" t="str">
        <f t="shared" si="2"/>
        <v/>
      </c>
      <c r="W25" s="72" t="str">
        <f t="shared" si="2"/>
        <v/>
      </c>
      <c r="X25" s="70" t="str">
        <f t="shared" si="2"/>
        <v/>
      </c>
      <c r="AA25" s="96" t="s">
        <v>13</v>
      </c>
    </row>
    <row r="26" spans="2:27" s="2" customFormat="1" ht="11.5" x14ac:dyDescent="0.25">
      <c r="B26" s="18" t="str">
        <f t="shared" si="3"/>
        <v/>
      </c>
      <c r="C26" s="16" t="str">
        <f t="shared" si="3"/>
        <v/>
      </c>
      <c r="D26" s="16" t="str">
        <f t="shared" si="3"/>
        <v/>
      </c>
      <c r="E26" s="16" t="str">
        <f t="shared" si="3"/>
        <v/>
      </c>
      <c r="F26" s="16" t="str">
        <f t="shared" si="3"/>
        <v/>
      </c>
      <c r="G26" s="16" t="str">
        <f t="shared" si="3"/>
        <v/>
      </c>
      <c r="H26" s="19" t="str">
        <f t="shared" si="3"/>
        <v/>
      </c>
      <c r="J26" s="2" t="s">
        <v>40</v>
      </c>
      <c r="P26" s="63"/>
      <c r="Q26" s="45" t="s">
        <v>68</v>
      </c>
      <c r="R26" s="18" t="str">
        <f t="shared" si="2"/>
        <v/>
      </c>
      <c r="S26" s="16" t="str">
        <f t="shared" si="2"/>
        <v/>
      </c>
      <c r="T26" s="16" t="str">
        <f t="shared" si="2"/>
        <v/>
      </c>
      <c r="U26" s="16" t="str">
        <f t="shared" si="2"/>
        <v/>
      </c>
      <c r="V26" s="16" t="str">
        <f t="shared" si="2"/>
        <v/>
      </c>
      <c r="W26" s="16" t="str">
        <f t="shared" si="2"/>
        <v/>
      </c>
      <c r="X26" s="19" t="str">
        <f t="shared" si="2"/>
        <v/>
      </c>
      <c r="AA26" s="96"/>
    </row>
    <row r="27" spans="2:27" s="2" customFormat="1" ht="12" customHeight="1" x14ac:dyDescent="0.25">
      <c r="B27" s="97">
        <f>DATE(YEAR(B19+35),MONTH(B19+35),1)</f>
        <v>45931</v>
      </c>
      <c r="C27" s="98"/>
      <c r="D27" s="98"/>
      <c r="E27" s="98"/>
      <c r="F27" s="98"/>
      <c r="G27" s="98"/>
      <c r="H27" s="99"/>
      <c r="J27" s="2" t="s">
        <v>41</v>
      </c>
      <c r="K27" s="35"/>
      <c r="L27" s="35"/>
      <c r="M27" s="35"/>
      <c r="N27" s="35"/>
      <c r="O27" s="35"/>
      <c r="P27" s="44"/>
      <c r="Q27" s="45" t="s">
        <v>78</v>
      </c>
      <c r="R27" s="97">
        <f>DATE(YEAR(R19+35),MONTH(R19+35),1)</f>
        <v>46113</v>
      </c>
      <c r="S27" s="98"/>
      <c r="T27" s="98"/>
      <c r="U27" s="98"/>
      <c r="V27" s="98"/>
      <c r="W27" s="98"/>
      <c r="X27" s="99"/>
      <c r="AA27" s="96"/>
    </row>
    <row r="28" spans="2:27" s="2" customFormat="1" ht="12" customHeight="1" x14ac:dyDescent="0.25">
      <c r="B28" s="13" t="str">
        <f>IF(startday=1,INDEX(weekDayNames,1),INDEX(weekDayNames,2))</f>
        <v>S</v>
      </c>
      <c r="C28" s="32" t="str">
        <f>IF(startday=1,INDEX(weekDayNames,2),INDEX(weekDayNames,3))</f>
        <v>M</v>
      </c>
      <c r="D28" s="32" t="str">
        <f>IF(startday=1,INDEX(weekDayNames,3),INDEX(weekDayNames,4))</f>
        <v>T</v>
      </c>
      <c r="E28" s="32" t="str">
        <f>IF(startday=1,INDEX(weekDayNames,4),INDEX(weekDayNames,5))</f>
        <v>W</v>
      </c>
      <c r="F28" s="32" t="str">
        <f>IF(startday=1,INDEX(weekDayNames,5),INDEX(weekDayNames,6))</f>
        <v>T</v>
      </c>
      <c r="G28" s="32" t="str">
        <f>IF(startday=1,INDEX(weekDayNames,6),INDEX(weekDayNames,7))</f>
        <v>F</v>
      </c>
      <c r="H28" s="14" t="str">
        <f>IF(startday=1,INDEX(weekDayNames,7),INDEX(weekDayNames,1))</f>
        <v>S</v>
      </c>
      <c r="J28" s="2" t="s">
        <v>40</v>
      </c>
      <c r="K28" s="35"/>
      <c r="L28" s="35"/>
      <c r="M28" s="35"/>
      <c r="N28" s="35"/>
      <c r="O28" s="35"/>
      <c r="P28" s="44"/>
      <c r="Q28" s="45" t="s">
        <v>69</v>
      </c>
      <c r="R28" s="13" t="str">
        <f>IF(startday=1,INDEX(weekDayNames,1),INDEX(weekDayNames,2))</f>
        <v>S</v>
      </c>
      <c r="S28" s="32" t="str">
        <f>IF(startday=1,INDEX(weekDayNames,2),INDEX(weekDayNames,3))</f>
        <v>M</v>
      </c>
      <c r="T28" s="32" t="str">
        <f>IF(startday=1,INDEX(weekDayNames,3),INDEX(weekDayNames,4))</f>
        <v>T</v>
      </c>
      <c r="U28" s="32" t="str">
        <f>IF(startday=1,INDEX(weekDayNames,4),INDEX(weekDayNames,5))</f>
        <v>W</v>
      </c>
      <c r="V28" s="32" t="str">
        <f>IF(startday=1,INDEX(weekDayNames,5),INDEX(weekDayNames,6))</f>
        <v>T</v>
      </c>
      <c r="W28" s="32" t="str">
        <f>IF(startday=1,INDEX(weekDayNames,6),INDEX(weekDayNames,7))</f>
        <v>F</v>
      </c>
      <c r="X28" s="14" t="str">
        <f>IF(startday=1,INDEX(weekDayNames,7),INDEX(weekDayNames,1))</f>
        <v>S</v>
      </c>
      <c r="AA28" s="96"/>
    </row>
    <row r="29" spans="2:27" s="2" customFormat="1" ht="11.5" x14ac:dyDescent="0.25">
      <c r="B29" s="72" t="str">
        <f t="shared" ref="B29:H34" si="4">IF(MONTH($B$27)&lt;&gt;MONTH($B$27-WEEKDAY($B$27,startday)+(ROW(B29)-ROW($B$29))*7+(COLUMN(B29)-COLUMN($B$29)+1)),"",$B$27-WEEKDAY($B$27,startday)+(ROW(B29)-ROW($B$29))*7+(COLUMN(B29)-COLUMN($B$29)+1))</f>
        <v/>
      </c>
      <c r="C29" s="16" t="str">
        <f t="shared" si="4"/>
        <v/>
      </c>
      <c r="D29" s="16" t="str">
        <f t="shared" si="4"/>
        <v/>
      </c>
      <c r="E29" s="16">
        <f t="shared" si="4"/>
        <v>45931</v>
      </c>
      <c r="F29" s="16">
        <f t="shared" si="4"/>
        <v>45932</v>
      </c>
      <c r="G29" s="16">
        <f t="shared" si="4"/>
        <v>45933</v>
      </c>
      <c r="H29" s="70">
        <f t="shared" si="4"/>
        <v>45934</v>
      </c>
      <c r="J29" s="2" t="s">
        <v>42</v>
      </c>
      <c r="P29" s="63"/>
      <c r="Q29" s="45" t="s">
        <v>70</v>
      </c>
      <c r="R29" s="134" t="str">
        <f t="shared" ref="R29:X29" si="5">IF(MONTH($R$27)&lt;&gt;MONTH($R$27-WEEKDAY($R$27,startday)+(ROW(R29)-ROW($R$29))*7+(COLUMN(R29)-COLUMN($R$29)+1)),"",$R$27-WEEKDAY($R$27,startday)+(ROW(R29)-ROW($R$29))*7+(COLUMN(R29)-COLUMN($R$29)+1))</f>
        <v/>
      </c>
      <c r="S29" s="125" t="str">
        <f t="shared" si="5"/>
        <v/>
      </c>
      <c r="T29" s="125" t="str">
        <f t="shared" si="5"/>
        <v/>
      </c>
      <c r="U29" s="125">
        <v>1</v>
      </c>
      <c r="V29" s="129">
        <f t="shared" si="5"/>
        <v>46114</v>
      </c>
      <c r="W29" s="129">
        <f t="shared" si="5"/>
        <v>46115</v>
      </c>
      <c r="X29" s="125">
        <f t="shared" si="5"/>
        <v>46116</v>
      </c>
      <c r="AA29" s="96"/>
    </row>
    <row r="30" spans="2:27" s="2" customFormat="1" ht="11.5" x14ac:dyDescent="0.25">
      <c r="B30" s="72">
        <f t="shared" si="4"/>
        <v>45935</v>
      </c>
      <c r="C30" s="125">
        <f t="shared" si="4"/>
        <v>45936</v>
      </c>
      <c r="D30" s="125">
        <f t="shared" si="4"/>
        <v>45937</v>
      </c>
      <c r="E30" s="16">
        <f t="shared" si="4"/>
        <v>45938</v>
      </c>
      <c r="F30" s="16">
        <f t="shared" si="4"/>
        <v>45939</v>
      </c>
      <c r="G30" s="16">
        <f t="shared" si="4"/>
        <v>45940</v>
      </c>
      <c r="H30" s="70">
        <f t="shared" si="4"/>
        <v>45941</v>
      </c>
      <c r="J30" s="2" t="s">
        <v>26</v>
      </c>
      <c r="M30" s="35"/>
      <c r="N30" s="35"/>
      <c r="O30" s="35"/>
      <c r="P30" s="48"/>
      <c r="Q30" s="48" t="s">
        <v>83</v>
      </c>
      <c r="R30" s="125">
        <f t="shared" ref="R30" si="6">IF(MONTH($R$27)&lt;&gt;MONTH($R$27-WEEKDAY($R$27,startday)+(ROW(R30)-ROW($R$29))*7+(COLUMN(R30)-COLUMN($R$29)+1)),"",$R$27-WEEKDAY($R$27,startday)+(ROW(R30)-ROW($R$29))*7+(COLUMN(R30)-COLUMN($R$29)+1))</f>
        <v>46117</v>
      </c>
      <c r="S30" s="131">
        <v>6</v>
      </c>
      <c r="T30" s="131">
        <v>7</v>
      </c>
      <c r="U30" s="131">
        <v>8</v>
      </c>
      <c r="V30" s="131">
        <v>9</v>
      </c>
      <c r="W30" s="131">
        <v>10</v>
      </c>
      <c r="X30" s="125">
        <v>11</v>
      </c>
      <c r="AA30" s="31"/>
    </row>
    <row r="31" spans="2:27" s="2" customFormat="1" ht="11.5" x14ac:dyDescent="0.25">
      <c r="B31" s="72">
        <f t="shared" si="4"/>
        <v>45942</v>
      </c>
      <c r="C31" s="133">
        <v>13</v>
      </c>
      <c r="D31" s="16">
        <f t="shared" si="4"/>
        <v>45944</v>
      </c>
      <c r="E31" s="16">
        <f t="shared" si="4"/>
        <v>45945</v>
      </c>
      <c r="F31" s="16">
        <f t="shared" si="4"/>
        <v>45946</v>
      </c>
      <c r="G31" s="16">
        <f t="shared" si="4"/>
        <v>45947</v>
      </c>
      <c r="H31" s="70">
        <f t="shared" si="4"/>
        <v>45948</v>
      </c>
      <c r="J31" s="42" t="s">
        <v>85</v>
      </c>
      <c r="K31" s="42"/>
      <c r="L31" s="42"/>
      <c r="M31" s="42"/>
      <c r="N31" s="42"/>
      <c r="O31" s="42"/>
      <c r="P31" s="42"/>
      <c r="Q31" s="48"/>
      <c r="R31" s="125">
        <v>12</v>
      </c>
      <c r="S31" s="125">
        <v>13</v>
      </c>
      <c r="T31" s="125">
        <v>14</v>
      </c>
      <c r="U31" s="125">
        <v>15</v>
      </c>
      <c r="V31" s="125">
        <v>16</v>
      </c>
      <c r="W31" s="125">
        <v>17</v>
      </c>
      <c r="X31" s="125">
        <v>18</v>
      </c>
      <c r="AA31" s="96" t="s">
        <v>18</v>
      </c>
    </row>
    <row r="32" spans="2:27" s="2" customFormat="1" ht="11.5" x14ac:dyDescent="0.25">
      <c r="B32" s="72">
        <f t="shared" si="4"/>
        <v>45949</v>
      </c>
      <c r="C32" s="16">
        <f t="shared" si="4"/>
        <v>45950</v>
      </c>
      <c r="D32" s="16">
        <f t="shared" si="4"/>
        <v>45951</v>
      </c>
      <c r="E32" s="16">
        <f t="shared" si="4"/>
        <v>45952</v>
      </c>
      <c r="F32" s="16">
        <f t="shared" si="4"/>
        <v>45953</v>
      </c>
      <c r="G32" s="16">
        <f t="shared" si="4"/>
        <v>45954</v>
      </c>
      <c r="H32" s="70">
        <f t="shared" si="4"/>
        <v>45955</v>
      </c>
      <c r="J32" s="42" t="s">
        <v>43</v>
      </c>
      <c r="K32" s="35"/>
      <c r="L32" s="35"/>
      <c r="M32" s="35"/>
      <c r="N32" s="35"/>
      <c r="O32" s="35"/>
      <c r="P32" s="62"/>
      <c r="Q32" s="62" t="s">
        <v>87</v>
      </c>
      <c r="R32" s="125">
        <v>19</v>
      </c>
      <c r="S32" s="125">
        <v>20</v>
      </c>
      <c r="T32" s="125">
        <v>21</v>
      </c>
      <c r="U32" s="125">
        <v>22</v>
      </c>
      <c r="V32" s="125">
        <v>23</v>
      </c>
      <c r="W32" s="125">
        <v>24</v>
      </c>
      <c r="X32" s="125">
        <v>25</v>
      </c>
      <c r="AA32" s="96"/>
    </row>
    <row r="33" spans="2:27" s="2" customFormat="1" ht="11.5" x14ac:dyDescent="0.25">
      <c r="B33" s="72">
        <f t="shared" si="4"/>
        <v>45956</v>
      </c>
      <c r="C33" s="16">
        <f t="shared" si="4"/>
        <v>45957</v>
      </c>
      <c r="D33" s="16">
        <f t="shared" si="4"/>
        <v>45958</v>
      </c>
      <c r="E33" s="16">
        <f t="shared" si="4"/>
        <v>45959</v>
      </c>
      <c r="F33" s="16">
        <v>30</v>
      </c>
      <c r="G33" s="74">
        <v>31</v>
      </c>
      <c r="H33" s="70"/>
      <c r="J33" s="42" t="s">
        <v>40</v>
      </c>
      <c r="K33" s="35"/>
      <c r="L33" s="35"/>
      <c r="M33" s="35"/>
      <c r="N33" s="35"/>
      <c r="O33" s="35"/>
      <c r="P33" s="44"/>
      <c r="Q33" s="45" t="s">
        <v>71</v>
      </c>
      <c r="R33" s="72">
        <v>26</v>
      </c>
      <c r="S33" s="16">
        <v>27</v>
      </c>
      <c r="T33" s="16">
        <v>28</v>
      </c>
      <c r="U33" s="125">
        <v>29</v>
      </c>
      <c r="V33" s="16">
        <v>30</v>
      </c>
      <c r="W33" s="124"/>
      <c r="X33" s="70"/>
      <c r="AA33" s="96"/>
    </row>
    <row r="34" spans="2:27" s="2" customFormat="1" ht="11.5" x14ac:dyDescent="0.25">
      <c r="B34" s="72" t="str">
        <f t="shared" si="4"/>
        <v/>
      </c>
      <c r="C34" s="16" t="str">
        <f t="shared" si="4"/>
        <v/>
      </c>
      <c r="D34" s="16" t="str">
        <f t="shared" si="4"/>
        <v/>
      </c>
      <c r="E34" s="16" t="str">
        <f t="shared" si="4"/>
        <v/>
      </c>
      <c r="F34" s="16" t="str">
        <f t="shared" si="4"/>
        <v/>
      </c>
      <c r="G34" s="16" t="str">
        <f t="shared" si="4"/>
        <v/>
      </c>
      <c r="H34" s="19" t="str">
        <f t="shared" si="4"/>
        <v/>
      </c>
      <c r="J34" s="42" t="s">
        <v>27</v>
      </c>
      <c r="K34" s="35"/>
      <c r="L34" s="35"/>
      <c r="M34" s="35"/>
      <c r="N34" s="35"/>
      <c r="O34" s="35"/>
      <c r="P34" s="36"/>
      <c r="Q34" s="45" t="s">
        <v>72</v>
      </c>
      <c r="R34" s="72"/>
      <c r="S34" s="16" t="str">
        <f t="shared" ref="S34:X34" si="7">IF(MONTH($R$27)&lt;&gt;MONTH($R$27-WEEKDAY($R$27,startday)+(ROW(S34)-ROW($R$29))*7+(COLUMN(S34)-COLUMN($R$29)+1)),"",$R$27-WEEKDAY($R$27,startday)+(ROW(S34)-ROW($R$29))*7+(COLUMN(S34)-COLUMN($R$29)+1))</f>
        <v/>
      </c>
      <c r="T34" s="16" t="str">
        <f t="shared" si="7"/>
        <v/>
      </c>
      <c r="U34" s="125"/>
      <c r="V34" s="16" t="str">
        <f t="shared" si="7"/>
        <v/>
      </c>
      <c r="W34" s="16" t="str">
        <f>IF(MONTH($R$27)&lt;&gt;MONTH($R$27-WEEKDAY($R$27,startday)+(ROW(W34)-ROW($R$29))*7+(COLUMN(W34)-COLUMN($R$29)+1)),"",$R$27-WEEKDAY($R$27,startday)+(ROW(W34)-ROW($R$29))*7+(COLUMN(W34)-COLUMN($R$29)+1))</f>
        <v/>
      </c>
      <c r="X34" s="19" t="str">
        <f t="shared" si="7"/>
        <v/>
      </c>
      <c r="AA34" s="96"/>
    </row>
    <row r="35" spans="2:27" s="2" customFormat="1" ht="11.5" x14ac:dyDescent="0.25">
      <c r="B35" s="97">
        <f>DATE(YEAR(B27+35),MONTH(B27+35),1)</f>
        <v>45962</v>
      </c>
      <c r="C35" s="98"/>
      <c r="D35" s="98"/>
      <c r="E35" s="98"/>
      <c r="F35" s="98"/>
      <c r="G35" s="98"/>
      <c r="H35" s="99"/>
      <c r="J35" s="42" t="s">
        <v>42</v>
      </c>
      <c r="K35" s="35"/>
      <c r="L35" s="35"/>
      <c r="M35" s="35"/>
      <c r="N35" s="35"/>
      <c r="O35" s="35"/>
      <c r="P35" s="36"/>
      <c r="Q35" s="45" t="s">
        <v>73</v>
      </c>
      <c r="R35" s="97">
        <f>DATE(YEAR(R27+35),MONTH(R27+35),1)</f>
        <v>46143</v>
      </c>
      <c r="S35" s="98"/>
      <c r="T35" s="98"/>
      <c r="U35" s="98"/>
      <c r="V35" s="98"/>
      <c r="W35" s="98"/>
      <c r="X35" s="99"/>
      <c r="AA35" s="96"/>
    </row>
    <row r="36" spans="2:27" s="2" customFormat="1" ht="11.5" x14ac:dyDescent="0.25">
      <c r="B36" s="83"/>
      <c r="C36" s="84"/>
      <c r="D36" s="84"/>
      <c r="E36" s="84"/>
      <c r="F36" s="84"/>
      <c r="G36" s="84"/>
      <c r="H36" s="85"/>
      <c r="J36" s="79" t="s">
        <v>44</v>
      </c>
      <c r="K36" s="35"/>
      <c r="L36" s="35"/>
      <c r="M36" s="35"/>
      <c r="N36" s="35"/>
      <c r="O36" s="35"/>
      <c r="P36" s="36"/>
      <c r="Q36" s="45" t="s">
        <v>92</v>
      </c>
      <c r="R36" s="83"/>
      <c r="S36" s="84"/>
      <c r="T36" s="84"/>
      <c r="U36" s="84"/>
      <c r="V36" s="84"/>
      <c r="W36" s="84"/>
      <c r="X36" s="85"/>
      <c r="AA36" s="96"/>
    </row>
    <row r="37" spans="2:27" s="2" customFormat="1" ht="11.5" x14ac:dyDescent="0.25">
      <c r="B37" s="13" t="str">
        <f>IF(startday=1,INDEX(weekDayNames,1),INDEX(weekDayNames,2))</f>
        <v>S</v>
      </c>
      <c r="C37" s="32" t="str">
        <f>IF(startday=1,INDEX(weekDayNames,2),INDEX(weekDayNames,3))</f>
        <v>M</v>
      </c>
      <c r="D37" s="32" t="str">
        <f>IF(startday=1,INDEX(weekDayNames,3),INDEX(weekDayNames,4))</f>
        <v>T</v>
      </c>
      <c r="E37" s="32" t="str">
        <f>IF(startday=1,INDEX(weekDayNames,4),INDEX(weekDayNames,5))</f>
        <v>W</v>
      </c>
      <c r="F37" s="32" t="str">
        <f>IF(startday=1,INDEX(weekDayNames,5),INDEX(weekDayNames,6))</f>
        <v>T</v>
      </c>
      <c r="G37" s="32" t="str">
        <f>IF(startday=1,INDEX(weekDayNames,6),INDEX(weekDayNames,7))</f>
        <v>F</v>
      </c>
      <c r="H37" s="14" t="str">
        <f>IF(startday=1,INDEX(weekDayNames,7),INDEX(weekDayNames,1))</f>
        <v>S</v>
      </c>
      <c r="J37" s="79" t="s">
        <v>40</v>
      </c>
      <c r="K37" s="43"/>
      <c r="L37" s="43"/>
      <c r="M37" s="35"/>
      <c r="N37" s="35"/>
      <c r="O37" s="35"/>
      <c r="P37" s="36"/>
      <c r="Q37" s="45" t="s">
        <v>74</v>
      </c>
      <c r="R37" s="13" t="str">
        <f>IF(startday=1,INDEX(weekDayNames,1),INDEX(weekDayNames,2))</f>
        <v>S</v>
      </c>
      <c r="S37" s="32" t="str">
        <f>IF(startday=1,INDEX(weekDayNames,2),INDEX(weekDayNames,3))</f>
        <v>M</v>
      </c>
      <c r="T37" s="32" t="str">
        <f>IF(startday=1,INDEX(weekDayNames,3),INDEX(weekDayNames,4))</f>
        <v>T</v>
      </c>
      <c r="U37" s="32" t="str">
        <f>IF(startday=1,INDEX(weekDayNames,4),INDEX(weekDayNames,5))</f>
        <v>W</v>
      </c>
      <c r="V37" s="32" t="str">
        <f>IF(startday=1,INDEX(weekDayNames,5),INDEX(weekDayNames,6))</f>
        <v>T</v>
      </c>
      <c r="W37" s="32" t="str">
        <f>IF(startday=1,INDEX(weekDayNames,6),INDEX(weekDayNames,7))</f>
        <v>F</v>
      </c>
      <c r="X37" s="14" t="str">
        <f>IF(startday=1,INDEX(weekDayNames,7),INDEX(weekDayNames,1))</f>
        <v>S</v>
      </c>
      <c r="AA37" s="96"/>
    </row>
    <row r="38" spans="2:27" s="2" customFormat="1" ht="11.5" x14ac:dyDescent="0.25">
      <c r="B38" s="72" t="str">
        <f t="shared" ref="B38:H40" si="8">IF(MONTH($B$35)&lt;&gt;MONTH($B$35-WEEKDAY($B$35,startday)+(ROW(B38)-ROW($B$38))*7+(COLUMN(B38)-COLUMN($B$38)+1)),"",$B$35-WEEKDAY($B$35,startday)+(ROW(B38)-ROW($B$38))*7+(COLUMN(B38)-COLUMN($B$38)+1))</f>
        <v/>
      </c>
      <c r="C38" s="16" t="str">
        <f t="shared" si="8"/>
        <v/>
      </c>
      <c r="D38" s="16" t="str">
        <f t="shared" si="8"/>
        <v/>
      </c>
      <c r="E38" s="16" t="str">
        <f t="shared" si="8"/>
        <v/>
      </c>
      <c r="F38" s="16" t="str">
        <f t="shared" si="8"/>
        <v/>
      </c>
      <c r="G38" s="125" t="str">
        <f t="shared" si="8"/>
        <v/>
      </c>
      <c r="H38" s="125">
        <f t="shared" si="8"/>
        <v>45962</v>
      </c>
      <c r="I38" s="73"/>
      <c r="J38" s="49" t="s">
        <v>3</v>
      </c>
      <c r="K38" s="43"/>
      <c r="L38" s="43"/>
      <c r="M38" s="35"/>
      <c r="N38" s="35"/>
      <c r="O38" s="35"/>
      <c r="P38" s="36"/>
      <c r="Q38" s="64" t="s">
        <v>75</v>
      </c>
      <c r="R38" s="72" t="str">
        <f t="shared" ref="R38:X40" si="9">IF(MONTH($R$35)&lt;&gt;MONTH($R$35-WEEKDAY($R$35,startday)+(ROW(R38)-ROW($R$38))*7+(COLUMN(R38)-COLUMN($R$38)+1)),"",$R$35-WEEKDAY($R$35,startday)+(ROW(R38)-ROW($R$38))*7+(COLUMN(R38)-COLUMN($R$38)+1))</f>
        <v/>
      </c>
      <c r="S38" s="16" t="str">
        <f t="shared" si="9"/>
        <v/>
      </c>
      <c r="T38" s="16" t="str">
        <f t="shared" si="9"/>
        <v/>
      </c>
      <c r="U38" s="16" t="str">
        <f t="shared" si="9"/>
        <v/>
      </c>
      <c r="V38" s="16" t="str">
        <f t="shared" si="9"/>
        <v/>
      </c>
      <c r="W38" s="16">
        <f t="shared" si="9"/>
        <v>46143</v>
      </c>
      <c r="X38" s="70">
        <f t="shared" si="9"/>
        <v>46144</v>
      </c>
    </row>
    <row r="39" spans="2:27" s="2" customFormat="1" ht="12" customHeight="1" x14ac:dyDescent="0.25">
      <c r="B39" s="72">
        <f>IF(MONTH($B$35)&lt;&gt;MONTH($B$35-WEEKDAY($B$35,startday)+(ROW(B39)-ROW($B$38))*7+(COLUMN(B39)-COLUMN($B$38)+1)),"",$B$35-WEEKDAY($B$35,startday)+(ROW(B39)-ROW($B$38))*7+(COLUMN(B39)-COLUMN($B$38)+1))</f>
        <v>45963</v>
      </c>
      <c r="C39" s="16">
        <f>IF(MONTH($B$35)&lt;&gt;MONTH($B$35-WEEKDAY($B$35,startday)+(ROW(C39)-ROW($B$38))*7+(COLUMN(C39)-COLUMN($B$38)+1)),"",$B$35-WEEKDAY($B$35,startday)+(ROW(C39)-ROW($B$38))*7+(COLUMN(C39)-COLUMN($B$38)+1))</f>
        <v>45964</v>
      </c>
      <c r="D39" s="16">
        <f>IF(MONTH($B$35)&lt;&gt;MONTH($B$35-WEEKDAY($B$35,startday)+(ROW(D39)-ROW($B$38))*7+(COLUMN(D39)-COLUMN($B$38)+1)),"",$B$35-WEEKDAY($B$35,startday)+(ROW(D39)-ROW($B$38))*7+(COLUMN(D39)-COLUMN($B$38)+1))</f>
        <v>45965</v>
      </c>
      <c r="E39" s="16">
        <f t="shared" si="8"/>
        <v>45966</v>
      </c>
      <c r="F39" s="16">
        <f>IF(MONTH($B$35)&lt;&gt;MONTH($B$35-WEEKDAY($B$35,startday)+(ROW(F39)-ROW($B$38))*7+(COLUMN(F39)-COLUMN($B$38)+1)),"",$B$35-WEEKDAY($B$35,startday)+(ROW(F39)-ROW($B$38))*7+(COLUMN(F39)-COLUMN($B$38)+1))</f>
        <v>45967</v>
      </c>
      <c r="G39" s="138" t="s">
        <v>28</v>
      </c>
      <c r="H39" s="125">
        <f>IF(MONTH($B$35)&lt;&gt;MONTH($B$35-WEEKDAY($B$35,startday)+(ROW(H39)-ROW($B$38))*7+(COLUMN(H39)-COLUMN($B$38)+1)),"",$B$35-WEEKDAY($B$35,startday)+(ROW(H39)-ROW($B$38))*7+(COLUMN(H39)-COLUMN($B$38)+1))</f>
        <v>45969</v>
      </c>
      <c r="I39" s="73"/>
      <c r="J39" s="88"/>
      <c r="K39" s="110" t="s">
        <v>47</v>
      </c>
      <c r="L39" s="110"/>
      <c r="M39" s="110"/>
      <c r="N39" s="110"/>
      <c r="O39" s="110"/>
      <c r="P39" s="110"/>
      <c r="Q39" s="110"/>
      <c r="R39" s="72">
        <f t="shared" si="9"/>
        <v>46145</v>
      </c>
      <c r="S39" s="16">
        <f t="shared" si="9"/>
        <v>46146</v>
      </c>
      <c r="T39" s="16">
        <f t="shared" si="9"/>
        <v>46147</v>
      </c>
      <c r="U39" s="16">
        <f t="shared" si="9"/>
        <v>46148</v>
      </c>
      <c r="V39" s="16">
        <f t="shared" si="9"/>
        <v>46149</v>
      </c>
      <c r="W39" s="16">
        <f t="shared" si="9"/>
        <v>46150</v>
      </c>
      <c r="X39" s="70">
        <f t="shared" si="9"/>
        <v>46151</v>
      </c>
      <c r="AA39" s="31"/>
    </row>
    <row r="40" spans="2:27" s="2" customFormat="1" ht="11.5" x14ac:dyDescent="0.25">
      <c r="B40" s="72">
        <v>9</v>
      </c>
      <c r="C40" s="16">
        <v>10</v>
      </c>
      <c r="D40" s="16">
        <v>15</v>
      </c>
      <c r="E40" s="16">
        <f t="shared" si="8"/>
        <v>45973</v>
      </c>
      <c r="F40" s="16">
        <v>13</v>
      </c>
      <c r="G40" s="139">
        <v>14</v>
      </c>
      <c r="H40" s="125">
        <v>15</v>
      </c>
      <c r="I40" s="73"/>
      <c r="J40" s="49" t="s">
        <v>84</v>
      </c>
      <c r="K40" s="43"/>
      <c r="L40" s="43"/>
      <c r="M40" s="35"/>
      <c r="N40" s="35"/>
      <c r="O40" s="35"/>
      <c r="P40" s="36"/>
      <c r="Q40" s="36"/>
      <c r="R40" s="72">
        <f t="shared" si="9"/>
        <v>46152</v>
      </c>
      <c r="S40" s="16">
        <f t="shared" si="9"/>
        <v>46153</v>
      </c>
      <c r="T40" s="16">
        <f t="shared" si="9"/>
        <v>46154</v>
      </c>
      <c r="U40" s="16">
        <f t="shared" si="9"/>
        <v>46155</v>
      </c>
      <c r="V40" s="16">
        <f t="shared" si="9"/>
        <v>46156</v>
      </c>
      <c r="W40" s="16">
        <f t="shared" si="9"/>
        <v>46157</v>
      </c>
      <c r="X40" s="70">
        <f t="shared" si="9"/>
        <v>46158</v>
      </c>
    </row>
    <row r="41" spans="2:27" s="2" customFormat="1" ht="11.5" x14ac:dyDescent="0.25">
      <c r="B41" s="72">
        <v>16</v>
      </c>
      <c r="C41" s="16">
        <v>17</v>
      </c>
      <c r="D41" s="124">
        <v>18</v>
      </c>
      <c r="E41" s="124">
        <v>19</v>
      </c>
      <c r="F41" s="127">
        <v>20</v>
      </c>
      <c r="G41" s="140">
        <v>21</v>
      </c>
      <c r="H41" s="125">
        <v>22</v>
      </c>
      <c r="I41" s="73"/>
      <c r="J41" s="81" t="s">
        <v>53</v>
      </c>
      <c r="R41" s="72">
        <v>17</v>
      </c>
      <c r="S41" s="16">
        <v>18</v>
      </c>
      <c r="T41" s="16">
        <v>19</v>
      </c>
      <c r="U41" s="16">
        <v>20</v>
      </c>
      <c r="V41" s="16">
        <v>21</v>
      </c>
      <c r="W41" s="121" t="s">
        <v>28</v>
      </c>
      <c r="X41" s="70">
        <v>23</v>
      </c>
    </row>
    <row r="42" spans="2:27" s="2" customFormat="1" ht="11.5" x14ac:dyDescent="0.25">
      <c r="B42" s="72">
        <v>23</v>
      </c>
      <c r="C42" s="117">
        <v>24</v>
      </c>
      <c r="D42" s="117">
        <v>25</v>
      </c>
      <c r="E42" s="135">
        <v>26</v>
      </c>
      <c r="F42" s="135">
        <v>27</v>
      </c>
      <c r="G42" s="141">
        <v>28</v>
      </c>
      <c r="H42" s="125">
        <v>29</v>
      </c>
      <c r="I42" s="73"/>
      <c r="J42" s="50"/>
      <c r="R42" s="72">
        <v>24</v>
      </c>
      <c r="S42" s="90">
        <v>25</v>
      </c>
      <c r="T42" s="16">
        <v>26</v>
      </c>
      <c r="U42" s="16">
        <v>27</v>
      </c>
      <c r="V42" s="16">
        <v>28</v>
      </c>
      <c r="W42" s="16">
        <v>29</v>
      </c>
      <c r="X42" s="70">
        <v>30</v>
      </c>
    </row>
    <row r="43" spans="2:27" s="2" customFormat="1" ht="11.5" x14ac:dyDescent="0.25">
      <c r="B43" s="72">
        <v>30</v>
      </c>
      <c r="C43" s="16"/>
      <c r="D43" s="16" t="str">
        <f t="shared" ref="D43:H43" si="10">IF(MONTH($B$27)&lt;&gt;MONTH($B$27-WEEKDAY($B$27,startday)+(ROW(D43)-ROW($B$29))*7+(COLUMN(D43)-COLUMN($B$29)+1)),"",$B$27-WEEKDAY($B$27,startday)+(ROW(D43)-ROW($B$29))*7+(COLUMN(D43)-COLUMN($B$29)+1))</f>
        <v/>
      </c>
      <c r="E43" s="16" t="str">
        <f t="shared" si="10"/>
        <v/>
      </c>
      <c r="F43" s="16" t="str">
        <f t="shared" si="10"/>
        <v/>
      </c>
      <c r="G43" s="125" t="str">
        <f t="shared" si="10"/>
        <v/>
      </c>
      <c r="H43" s="125" t="str">
        <f t="shared" si="10"/>
        <v/>
      </c>
      <c r="I43" s="73"/>
      <c r="J43" s="50" t="s">
        <v>35</v>
      </c>
      <c r="K43" s="43"/>
      <c r="L43" s="43"/>
      <c r="M43" s="35"/>
      <c r="N43" s="35"/>
      <c r="O43" s="35"/>
      <c r="P43" s="78"/>
      <c r="Q43" s="45" t="s">
        <v>76</v>
      </c>
      <c r="R43" s="72">
        <v>31</v>
      </c>
      <c r="S43" s="16"/>
      <c r="T43" s="16"/>
      <c r="U43" s="73"/>
      <c r="V43" s="73"/>
      <c r="W43" s="16"/>
      <c r="X43" s="70"/>
    </row>
    <row r="44" spans="2:27" s="2" customFormat="1" ht="11.5" x14ac:dyDescent="0.25">
      <c r="B44" s="97">
        <f>DATE(YEAR(B35+35),MONTH(B35+35),1)</f>
        <v>45992</v>
      </c>
      <c r="C44" s="98"/>
      <c r="D44" s="98"/>
      <c r="E44" s="98"/>
      <c r="F44" s="98"/>
      <c r="G44" s="98"/>
      <c r="H44" s="99"/>
      <c r="J44" s="105" t="s">
        <v>48</v>
      </c>
      <c r="K44" s="105"/>
      <c r="L44" s="105"/>
      <c r="M44" s="105"/>
      <c r="N44" s="105"/>
      <c r="O44" s="105"/>
      <c r="P44" s="105"/>
      <c r="Q44" s="88"/>
      <c r="R44" s="97">
        <f>DATE(YEAR(R35+35),MONTH(R35+35),1)</f>
        <v>46174</v>
      </c>
      <c r="S44" s="98"/>
      <c r="T44" s="98"/>
      <c r="U44" s="98"/>
      <c r="V44" s="98"/>
      <c r="W44" s="98"/>
      <c r="X44" s="99"/>
      <c r="AA44" s="17"/>
    </row>
    <row r="45" spans="2:27" s="2" customFormat="1" ht="11.5" x14ac:dyDescent="0.25">
      <c r="B45" s="13" t="str">
        <f>IF(startday=1,INDEX(weekDayNames,1),INDEX(weekDayNames,2))</f>
        <v>S</v>
      </c>
      <c r="C45" s="32" t="str">
        <f>IF(startday=1,INDEX(weekDayNames,2),INDEX(weekDayNames,3))</f>
        <v>M</v>
      </c>
      <c r="D45" s="32" t="str">
        <f>IF(startday=1,INDEX(weekDayNames,3),INDEX(weekDayNames,4))</f>
        <v>T</v>
      </c>
      <c r="E45" s="32" t="str">
        <f>IF(startday=1,INDEX(weekDayNames,4),INDEX(weekDayNames,5))</f>
        <v>W</v>
      </c>
      <c r="F45" s="32" t="str">
        <f>IF(startday=1,INDEX(weekDayNames,5),INDEX(weekDayNames,6))</f>
        <v>T</v>
      </c>
      <c r="G45" s="32" t="str">
        <f>IF(startday=1,INDEX(weekDayNames,6),INDEX(weekDayNames,7))</f>
        <v>F</v>
      </c>
      <c r="H45" s="14" t="str">
        <f>IF(startday=1,INDEX(weekDayNames,7),INDEX(weekDayNames,1))</f>
        <v>S</v>
      </c>
      <c r="J45" s="43" t="s">
        <v>70</v>
      </c>
      <c r="K45" s="43"/>
      <c r="L45" s="43"/>
      <c r="M45" s="43"/>
      <c r="N45" s="43"/>
      <c r="O45" s="44"/>
      <c r="Q45" s="64"/>
      <c r="R45" s="13" t="str">
        <f>IF(startday=1,INDEX(weekDayNames,1),INDEX(weekDayNames,2))</f>
        <v>S</v>
      </c>
      <c r="S45" s="32" t="str">
        <f>IF(startday=1,INDEX(weekDayNames,2),INDEX(weekDayNames,3))</f>
        <v>M</v>
      </c>
      <c r="T45" s="32" t="str">
        <f>IF(startday=1,INDEX(weekDayNames,3),INDEX(weekDayNames,4))</f>
        <v>T</v>
      </c>
      <c r="U45" s="32" t="str">
        <f>IF(startday=1,INDEX(weekDayNames,4),INDEX(weekDayNames,5))</f>
        <v>W</v>
      </c>
      <c r="V45" s="32" t="str">
        <f>IF(startday=1,INDEX(weekDayNames,5),INDEX(weekDayNames,6))</f>
        <v>T</v>
      </c>
      <c r="W45" s="32" t="str">
        <f>IF(startday=1,INDEX(weekDayNames,6),INDEX(weekDayNames,7))</f>
        <v>F</v>
      </c>
      <c r="X45" s="14" t="str">
        <f>IF(startday=1,INDEX(weekDayNames,7),INDEX(weekDayNames,1))</f>
        <v>S</v>
      </c>
      <c r="AA45" s="17"/>
    </row>
    <row r="46" spans="2:27" s="2" customFormat="1" ht="12" customHeight="1" x14ac:dyDescent="0.25">
      <c r="B46" s="72" t="str">
        <f t="shared" ref="B46:H51" si="11">IF(MONTH($B$44)&lt;&gt;MONTH($B$44-WEEKDAY($B$44,startday)+(ROW(B46)-ROW($B$46))*7+(COLUMN(B46)-COLUMN($B$46)+1)),"",$B$44-WEEKDAY($B$44,startday)+(ROW(B46)-ROW($B$46))*7+(COLUMN(B46)-COLUMN($B$46)+1))</f>
        <v/>
      </c>
      <c r="C46" s="16">
        <f t="shared" si="11"/>
        <v>45992</v>
      </c>
      <c r="D46" s="16">
        <f t="shared" si="11"/>
        <v>45993</v>
      </c>
      <c r="E46" s="16">
        <f t="shared" si="11"/>
        <v>45994</v>
      </c>
      <c r="F46" s="16">
        <f t="shared" si="11"/>
        <v>45995</v>
      </c>
      <c r="G46" s="16">
        <f t="shared" si="11"/>
        <v>45996</v>
      </c>
      <c r="H46" s="70">
        <f t="shared" si="11"/>
        <v>45997</v>
      </c>
      <c r="J46" s="42" t="s">
        <v>73</v>
      </c>
      <c r="K46" s="43"/>
      <c r="L46" s="43"/>
      <c r="M46" s="43"/>
      <c r="N46" s="43"/>
      <c r="O46" s="35"/>
      <c r="P46" s="36"/>
      <c r="Q46" s="45"/>
      <c r="R46" s="72" t="str">
        <f t="shared" ref="R46:X46" si="12">IF(MONTH($R$44)&lt;&gt;MONTH($R$44-WEEKDAY($R$44,startday)+(ROW(R46)-ROW($R$46))*7+(COLUMN(R46)-COLUMN($R$46)+1)),"",$R$44-WEEKDAY($R$44,startday)+(ROW(R46)-ROW($R$46))*7+(COLUMN(R46)-COLUMN($R$46)+1))</f>
        <v/>
      </c>
      <c r="S46" s="16">
        <f t="shared" si="12"/>
        <v>46174</v>
      </c>
      <c r="T46" s="16">
        <f t="shared" si="12"/>
        <v>46175</v>
      </c>
      <c r="U46" s="16">
        <f t="shared" si="12"/>
        <v>46176</v>
      </c>
      <c r="V46" s="16">
        <f t="shared" si="12"/>
        <v>46177</v>
      </c>
      <c r="W46" s="16">
        <f t="shared" si="12"/>
        <v>46178</v>
      </c>
      <c r="X46" s="70">
        <f t="shared" si="12"/>
        <v>46179</v>
      </c>
      <c r="AA46" s="31"/>
    </row>
    <row r="47" spans="2:27" s="2" customFormat="1" ht="11.5" x14ac:dyDescent="0.25">
      <c r="B47" s="72">
        <f t="shared" si="11"/>
        <v>45998</v>
      </c>
      <c r="C47" s="16">
        <f t="shared" si="11"/>
        <v>45999</v>
      </c>
      <c r="D47" s="16">
        <f t="shared" si="11"/>
        <v>46000</v>
      </c>
      <c r="E47" s="16">
        <f t="shared" si="11"/>
        <v>46001</v>
      </c>
      <c r="F47" s="16">
        <f t="shared" si="11"/>
        <v>46002</v>
      </c>
      <c r="G47" s="16">
        <f t="shared" si="11"/>
        <v>46003</v>
      </c>
      <c r="H47" s="70">
        <f t="shared" si="11"/>
        <v>46004</v>
      </c>
      <c r="Q47" s="64"/>
      <c r="R47" s="75">
        <f t="shared" ref="R47:X47" si="13">IF(MONTH($R$44)&lt;&gt;MONTH($R$44-WEEKDAY($R$44,startday)+(ROW(R47)-ROW($R$46))*7+(COLUMN(R47)-COLUMN($R$46)+1)),"",$R$44-WEEKDAY($R$44,startday)+(ROW(R47)-ROW($R$46))*7+(COLUMN(R47)-COLUMN($R$46)+1))</f>
        <v>46180</v>
      </c>
      <c r="S47" s="119">
        <f t="shared" si="13"/>
        <v>46181</v>
      </c>
      <c r="T47" s="119">
        <f t="shared" si="13"/>
        <v>46182</v>
      </c>
      <c r="U47" s="119">
        <f t="shared" si="13"/>
        <v>46183</v>
      </c>
      <c r="V47" s="119">
        <f t="shared" si="13"/>
        <v>46184</v>
      </c>
      <c r="W47" s="119">
        <f t="shared" si="13"/>
        <v>46185</v>
      </c>
      <c r="X47" s="70">
        <f t="shared" si="13"/>
        <v>46186</v>
      </c>
      <c r="AA47" s="31"/>
    </row>
    <row r="48" spans="2:27" s="2" customFormat="1" ht="11.5" x14ac:dyDescent="0.25">
      <c r="B48" s="72">
        <f t="shared" si="11"/>
        <v>46005</v>
      </c>
      <c r="C48" s="16">
        <f t="shared" si="11"/>
        <v>46006</v>
      </c>
      <c r="D48" s="16">
        <f t="shared" si="11"/>
        <v>46007</v>
      </c>
      <c r="E48" s="16">
        <f t="shared" si="11"/>
        <v>46008</v>
      </c>
      <c r="F48" s="16">
        <f t="shared" si="11"/>
        <v>46009</v>
      </c>
      <c r="G48" s="16">
        <f t="shared" si="11"/>
        <v>46010</v>
      </c>
      <c r="H48" s="70">
        <f t="shared" si="11"/>
        <v>46011</v>
      </c>
      <c r="J48" s="111"/>
      <c r="K48" s="111"/>
      <c r="L48" s="111"/>
      <c r="M48" s="111"/>
      <c r="N48" s="111"/>
      <c r="O48" s="111"/>
      <c r="P48" s="111"/>
      <c r="R48" s="72">
        <f>IF(MONTH($R$44)&lt;&gt;MONTH($R$44-WEEKDAY($R$44,startday)+(ROW(R48)-ROW($R$46))*7+(COLUMN(R48)-COLUMN($R$46)+1)),"",$R$44-WEEKDAY($R$44,startday)+(ROW(R48)-ROW($R$46))*7+(COLUMN(R48)-COLUMN($R$46)+1))</f>
        <v>46187</v>
      </c>
      <c r="S48" s="124">
        <v>12</v>
      </c>
      <c r="T48" s="124">
        <v>13</v>
      </c>
      <c r="U48" s="124">
        <v>14</v>
      </c>
      <c r="V48" s="124">
        <v>15</v>
      </c>
      <c r="W48" s="16">
        <f>IF(MONTH($R$44)&lt;&gt;MONTH($R$44-WEEKDAY($R$44,startday)+(ROW(W48)-ROW($R$46))*7+(COLUMN(W48)-COLUMN($R$46)+1)),"",$R$44-WEEKDAY($R$44,startday)+(ROW(W48)-ROW($R$46))*7+(COLUMN(W48)-COLUMN($R$46)+1))</f>
        <v>46192</v>
      </c>
      <c r="X48" s="70">
        <f>IF(MONTH($R$44)&lt;&gt;MONTH($R$44-WEEKDAY($R$44,startday)+(ROW(X48)-ROW($R$46))*7+(COLUMN(X48)-COLUMN($R$46)+1)),"",$R$44-WEEKDAY($R$44,startday)+(ROW(X48)-ROW($R$46))*7+(COLUMN(X48)-COLUMN($R$46)+1))</f>
        <v>46193</v>
      </c>
      <c r="AA48" s="31"/>
    </row>
    <row r="49" spans="2:27" s="2" customFormat="1" ht="11.5" x14ac:dyDescent="0.25">
      <c r="B49" s="72">
        <f t="shared" si="11"/>
        <v>46012</v>
      </c>
      <c r="C49" s="129">
        <f t="shared" si="11"/>
        <v>46013</v>
      </c>
      <c r="D49" s="129">
        <f t="shared" si="11"/>
        <v>46014</v>
      </c>
      <c r="E49" s="130">
        <f t="shared" si="11"/>
        <v>46015</v>
      </c>
      <c r="F49" s="130">
        <f t="shared" si="11"/>
        <v>46016</v>
      </c>
      <c r="G49" s="130">
        <f t="shared" si="11"/>
        <v>46017</v>
      </c>
      <c r="H49" s="70">
        <f t="shared" si="11"/>
        <v>46018</v>
      </c>
      <c r="N49" s="43"/>
      <c r="O49" s="35"/>
      <c r="P49" s="36"/>
      <c r="Q49" s="37"/>
      <c r="R49" s="72">
        <f>IF(MONTH($R$44)&lt;&gt;MONTH($R$44-WEEKDAY($R$44,startday)+(ROW(R49)-ROW($R$46))*7+(COLUMN(R49)-COLUMN($R$46)+1)),"",$R$44-WEEKDAY($R$44,startday)+(ROW(R49)-ROW($R$46))*7+(COLUMN(R49)-COLUMN($R$46)+1))</f>
        <v>46194</v>
      </c>
      <c r="S49" s="74">
        <v>19</v>
      </c>
      <c r="T49" s="16">
        <f t="shared" ref="T49:V51" si="14">IF(MONTH($R$44)&lt;&gt;MONTH($R$44-WEEKDAY($R$44,startday)+(ROW(T49)-ROW($R$46))*7+(COLUMN(T49)-COLUMN($R$46)+1)),"",$R$44-WEEKDAY($R$44,startday)+(ROW(T49)-ROW($R$46))*7+(COLUMN(T49)-COLUMN($R$46)+1))</f>
        <v>46196</v>
      </c>
      <c r="U49" s="16">
        <f t="shared" si="14"/>
        <v>46197</v>
      </c>
      <c r="V49" s="16">
        <f t="shared" si="14"/>
        <v>46198</v>
      </c>
      <c r="W49" s="16">
        <f>IF(MONTH($R$44)&lt;&gt;MONTH($R$44-WEEKDAY($R$44,startday)+(ROW(W49)-ROW($R$46))*7+(COLUMN(W49)-COLUMN($R$46)+1)),"",$R$44-WEEKDAY($R$44,startday)+(ROW(W49)-ROW($R$46))*7+(COLUMN(W49)-COLUMN($R$46)+1))</f>
        <v>46199</v>
      </c>
      <c r="X49" s="70">
        <f>IF(MONTH($R$44)&lt;&gt;MONTH($R$44-WEEKDAY($R$44,startday)+(ROW(X49)-ROW($R$46))*7+(COLUMN(X49)-COLUMN($R$46)+1)),"",$R$44-WEEKDAY($R$44,startday)+(ROW(X49)-ROW($R$46))*7+(COLUMN(X49)-COLUMN($R$46)+1))</f>
        <v>46200</v>
      </c>
      <c r="AA49" s="31"/>
    </row>
    <row r="50" spans="2:27" s="2" customFormat="1" ht="11.5" x14ac:dyDescent="0.25">
      <c r="B50" s="72">
        <f t="shared" si="11"/>
        <v>46019</v>
      </c>
      <c r="C50" s="130">
        <f t="shared" si="11"/>
        <v>46020</v>
      </c>
      <c r="D50" s="130">
        <f t="shared" si="11"/>
        <v>46021</v>
      </c>
      <c r="E50" s="130">
        <f t="shared" si="11"/>
        <v>46022</v>
      </c>
      <c r="F50" s="130" t="str">
        <f t="shared" si="11"/>
        <v/>
      </c>
      <c r="G50" s="131" t="str">
        <f t="shared" si="11"/>
        <v/>
      </c>
      <c r="H50" s="16" t="str">
        <f t="shared" si="11"/>
        <v/>
      </c>
      <c r="J50" s="105" t="s">
        <v>36</v>
      </c>
      <c r="K50" s="105"/>
      <c r="L50" s="105"/>
      <c r="M50" s="105"/>
      <c r="N50" s="105"/>
      <c r="O50" s="105"/>
      <c r="P50" s="105"/>
      <c r="Q50" s="92"/>
      <c r="R50" s="72">
        <f>IF(MONTH($R$44)&lt;&gt;MONTH($R$44-WEEKDAY($R$44,startday)+(ROW(R50)-ROW($R$46))*7+(COLUMN(R50)-COLUMN($R$46)+1)),"",$R$44-WEEKDAY($R$44,startday)+(ROW(R50)-ROW($R$46))*7+(COLUMN(R50)-COLUMN($R$46)+1))</f>
        <v>46201</v>
      </c>
      <c r="S50" s="16">
        <f>IF(MONTH($R$44)&lt;&gt;MONTH($R$44-WEEKDAY($R$44,startday)+(ROW(S50)-ROW($R$46))*7+(COLUMN(S50)-COLUMN($R$46)+1)),"",$R$44-WEEKDAY($R$44,startday)+(ROW(S50)-ROW($R$46))*7+(COLUMN(S50)-COLUMN($R$46)+1))</f>
        <v>46202</v>
      </c>
      <c r="T50" s="16">
        <f t="shared" si="14"/>
        <v>46203</v>
      </c>
      <c r="U50" s="16" t="str">
        <f t="shared" si="14"/>
        <v/>
      </c>
      <c r="V50" s="16" t="str">
        <f t="shared" si="14"/>
        <v/>
      </c>
      <c r="W50" s="125"/>
      <c r="X50" s="128"/>
      <c r="AA50" s="31"/>
    </row>
    <row r="51" spans="2:27" s="2" customFormat="1" ht="11.5" x14ac:dyDescent="0.25">
      <c r="B51" s="18" t="str">
        <f t="shared" si="11"/>
        <v/>
      </c>
      <c r="C51" s="16" t="str">
        <f t="shared" si="11"/>
        <v/>
      </c>
      <c r="D51" s="16" t="str">
        <f t="shared" si="11"/>
        <v/>
      </c>
      <c r="E51" s="16" t="str">
        <f t="shared" si="11"/>
        <v/>
      </c>
      <c r="F51" s="16" t="str">
        <f t="shared" si="11"/>
        <v/>
      </c>
      <c r="G51" s="16" t="str">
        <f t="shared" si="11"/>
        <v/>
      </c>
      <c r="H51" s="19" t="str">
        <f t="shared" si="11"/>
        <v/>
      </c>
      <c r="J51" s="63" t="s">
        <v>77</v>
      </c>
      <c r="K51" s="35"/>
      <c r="R51" s="18"/>
      <c r="S51" s="16" t="str">
        <f>IF(MONTH($R$44)&lt;&gt;MONTH($R$44-WEEKDAY($R$44,startday)+(ROW(S51)-ROW($R$46))*7+(COLUMN(S51)-COLUMN($R$46)+1)),"",$R$44-WEEKDAY($R$44,startday)+(ROW(S51)-ROW($R$46))*7+(COLUMN(S51)-COLUMN($R$46)+1))</f>
        <v/>
      </c>
      <c r="T51" s="16" t="str">
        <f t="shared" si="14"/>
        <v/>
      </c>
      <c r="U51" s="16" t="str">
        <f t="shared" si="14"/>
        <v/>
      </c>
      <c r="V51" s="16" t="str">
        <f t="shared" si="14"/>
        <v/>
      </c>
      <c r="W51" s="16" t="str">
        <f>IF(MONTH($R$44)&lt;&gt;MONTH($R$44-WEEKDAY($R$44,startday)+(ROW(W51)-ROW($R$46))*7+(COLUMN(W51)-COLUMN($R$46)+1)),"",$R$44-WEEKDAY($R$44,startday)+(ROW(W51)-ROW($R$46))*7+(COLUMN(W51)-COLUMN($R$46)+1))</f>
        <v/>
      </c>
      <c r="X51" s="19" t="str">
        <f>IF(MONTH($R$44)&lt;&gt;MONTH($R$44-WEEKDAY($R$44,startday)+(ROW(X51)-ROW($R$46))*7+(COLUMN(X51)-COLUMN($R$46)+1)),"",$R$44-WEEKDAY($R$44,startday)+(ROW(X51)-ROW($R$46))*7+(COLUMN(X51)-COLUMN($R$46)+1))</f>
        <v/>
      </c>
      <c r="AA51" s="31"/>
    </row>
    <row r="52" spans="2:27" s="2" customFormat="1" ht="11.5" x14ac:dyDescent="0.25">
      <c r="B52" s="97">
        <f>DATE(YEAR(B44+35),MONTH(B44+35),1)</f>
        <v>46023</v>
      </c>
      <c r="C52" s="98"/>
      <c r="D52" s="98"/>
      <c r="E52" s="98"/>
      <c r="F52" s="98"/>
      <c r="G52" s="98"/>
      <c r="H52" s="99"/>
      <c r="J52" s="77" t="s">
        <v>39</v>
      </c>
      <c r="K52" s="35"/>
      <c r="M52" s="35"/>
      <c r="N52" s="35"/>
      <c r="O52" s="35"/>
      <c r="P52" s="36"/>
      <c r="R52" s="97"/>
      <c r="S52" s="98"/>
      <c r="T52" s="98"/>
      <c r="U52" s="98"/>
      <c r="V52" s="98"/>
      <c r="W52" s="98"/>
      <c r="X52" s="99"/>
      <c r="AA52" s="31" t="s">
        <v>62</v>
      </c>
    </row>
    <row r="53" spans="2:27" s="2" customFormat="1" ht="11.5" x14ac:dyDescent="0.25">
      <c r="B53" s="13" t="str">
        <f>IF(startday=1,INDEX(weekDayNames,1),INDEX(weekDayNames,2))</f>
        <v>S</v>
      </c>
      <c r="C53" s="32" t="str">
        <f>IF(startday=1,INDEX(weekDayNames,2),INDEX(weekDayNames,3))</f>
        <v>M</v>
      </c>
      <c r="D53" s="32" t="str">
        <f>IF(startday=1,INDEX(weekDayNames,3),INDEX(weekDayNames,4))</f>
        <v>T</v>
      </c>
      <c r="E53" s="32" t="str">
        <f>IF(startday=1,INDEX(weekDayNames,4),INDEX(weekDayNames,5))</f>
        <v>W</v>
      </c>
      <c r="F53" s="32" t="str">
        <f>IF(startday=1,INDEX(weekDayNames,5),INDEX(weekDayNames,6))</f>
        <v>T</v>
      </c>
      <c r="G53" s="32" t="str">
        <f>IF(startday=1,INDEX(weekDayNames,6),INDEX(weekDayNames,7))</f>
        <v>F</v>
      </c>
      <c r="H53" s="14" t="str">
        <f>IF(startday=1,INDEX(weekDayNames,7),INDEX(weekDayNames,1))</f>
        <v>S</v>
      </c>
      <c r="J53" s="42" t="s">
        <v>37</v>
      </c>
      <c r="K53" s="35"/>
      <c r="L53" s="35"/>
      <c r="M53" s="35"/>
      <c r="N53" s="35"/>
      <c r="O53" s="35"/>
      <c r="P53" s="36"/>
      <c r="R53" s="93"/>
      <c r="S53" s="94"/>
      <c r="T53" s="94"/>
      <c r="U53" s="94"/>
      <c r="V53" s="94"/>
      <c r="W53" s="94"/>
      <c r="X53" s="95"/>
      <c r="AA53" s="31"/>
    </row>
    <row r="54" spans="2:27" s="2" customFormat="1" ht="11.5" x14ac:dyDescent="0.25">
      <c r="B54" s="72" t="str">
        <f>IF(MONTH($B$52)&lt;&gt;MONTH($B$52-WEEKDAY($B$52,startday)+(ROW(B54)-ROW($B$54))*7+(COLUMN(B54)-COLUMN($B$54)+1)),"",$B$52-WEEKDAY($B$52,startday)+(ROW(B54)-ROW($B$54))*7+(COLUMN(B54)-COLUMN($B$54)+1))</f>
        <v/>
      </c>
      <c r="C54" s="126"/>
      <c r="D54" s="126"/>
      <c r="E54" s="125" t="str">
        <f>IF(MONTH($B$52)&lt;&gt;MONTH($B$52-WEEKDAY($B$52,startday)+(ROW(E54)-ROW($B$54))*7+(COLUMN(E54)-COLUMN($B$54)+1)),"",$B$52-WEEKDAY($B$52,startday)+(ROW(E54)-ROW($B$54))*7+(COLUMN(E54)-COLUMN($B$54)+1))</f>
        <v/>
      </c>
      <c r="F54" s="118">
        <f>IF(MONTH($B$52)&lt;&gt;MONTH($B$52-WEEKDAY($B$52,startday)+(ROW(F54)-ROW($B$54))*7+(COLUMN(F54)-COLUMN($B$54)+1)),"",$B$52-WEEKDAY($B$52,startday)+(ROW(F54)-ROW($B$54))*7+(COLUMN(F54)-COLUMN($B$54)+1))</f>
        <v>46023</v>
      </c>
      <c r="G54" s="118">
        <v>2</v>
      </c>
      <c r="H54" s="70">
        <f>IF(MONTH($B$52)&lt;&gt;MONTH($B$52-WEEKDAY($B$52,startday)+(ROW(H54)-ROW($B$54))*7+(COLUMN(H54)-COLUMN($B$54)+1)),"",$B$52-WEEKDAY($B$52,startday)+(ROW(H54)-ROW($B$54))*7+(COLUMN(H54)-COLUMN($B$54)+1))</f>
        <v>46025</v>
      </c>
      <c r="J54" s="105" t="s">
        <v>33</v>
      </c>
      <c r="K54" s="105"/>
      <c r="L54" s="105"/>
      <c r="M54" s="105"/>
      <c r="N54" s="105"/>
      <c r="O54" s="105"/>
      <c r="P54" s="105"/>
      <c r="Q54" s="88"/>
      <c r="R54" s="18"/>
      <c r="S54" s="16"/>
      <c r="T54" s="16"/>
      <c r="U54" s="16"/>
      <c r="V54" s="16"/>
      <c r="W54" s="16"/>
      <c r="X54" s="19"/>
      <c r="AA54" s="31"/>
    </row>
    <row r="55" spans="2:27" s="2" customFormat="1" ht="13" x14ac:dyDescent="0.3">
      <c r="B55" s="72">
        <f t="shared" ref="B55:H59" si="15">IF(MONTH($B$52)&lt;&gt;MONTH($B$52-WEEKDAY($B$52,startday)+(ROW(B55)-ROW($B$54))*7+(COLUMN(B55)-COLUMN($B$54)+1)),"",$B$52-WEEKDAY($B$52,startday)+(ROW(B55)-ROW($B$54))*7+(COLUMN(B55)-COLUMN($B$54)+1))</f>
        <v>46026</v>
      </c>
      <c r="C55" s="16">
        <f t="shared" si="15"/>
        <v>46027</v>
      </c>
      <c r="D55" s="16">
        <f t="shared" si="15"/>
        <v>46028</v>
      </c>
      <c r="E55" s="16">
        <f t="shared" si="15"/>
        <v>46029</v>
      </c>
      <c r="F55" s="16">
        <f t="shared" si="15"/>
        <v>46030</v>
      </c>
      <c r="G55" s="16">
        <f t="shared" si="15"/>
        <v>46031</v>
      </c>
      <c r="H55" s="70">
        <f t="shared" si="15"/>
        <v>46032</v>
      </c>
      <c r="J55" s="123" t="s">
        <v>88</v>
      </c>
      <c r="K55" s="73"/>
      <c r="L55" s="73"/>
      <c r="M55" s="73"/>
      <c r="N55" s="73"/>
      <c r="O55" s="73"/>
      <c r="P55" s="73"/>
      <c r="R55" s="18"/>
      <c r="S55" s="16"/>
      <c r="T55" s="16"/>
      <c r="U55" s="16"/>
      <c r="V55" s="16"/>
      <c r="W55" s="16"/>
      <c r="X55" s="19"/>
      <c r="AA55" s="31"/>
    </row>
    <row r="56" spans="2:27" s="2" customFormat="1" ht="13" x14ac:dyDescent="0.3">
      <c r="B56" s="72">
        <f t="shared" si="15"/>
        <v>46033</v>
      </c>
      <c r="C56" s="124">
        <f t="shared" si="15"/>
        <v>46034</v>
      </c>
      <c r="D56" s="16">
        <f t="shared" si="15"/>
        <v>46035</v>
      </c>
      <c r="E56" s="16">
        <f t="shared" si="15"/>
        <v>46036</v>
      </c>
      <c r="F56" s="16">
        <f t="shared" si="15"/>
        <v>46037</v>
      </c>
      <c r="G56" s="16">
        <f t="shared" si="15"/>
        <v>46038</v>
      </c>
      <c r="H56" s="70">
        <f t="shared" si="15"/>
        <v>46039</v>
      </c>
      <c r="J56" s="136" t="s">
        <v>89</v>
      </c>
      <c r="K56" s="47"/>
      <c r="L56" s="47"/>
      <c r="M56" s="47"/>
      <c r="N56" s="47"/>
      <c r="O56" s="47"/>
      <c r="P56" s="137"/>
      <c r="R56" s="18"/>
      <c r="S56" s="16"/>
      <c r="T56" s="16"/>
      <c r="U56"/>
      <c r="V56" s="16"/>
      <c r="W56" s="16"/>
      <c r="X56" s="19"/>
      <c r="AA56" s="31"/>
    </row>
    <row r="57" spans="2:27" s="2" customFormat="1" ht="13" x14ac:dyDescent="0.3">
      <c r="B57" s="72">
        <f t="shared" si="15"/>
        <v>46040</v>
      </c>
      <c r="C57" s="133">
        <f t="shared" si="15"/>
        <v>46041</v>
      </c>
      <c r="D57" s="16">
        <f t="shared" si="15"/>
        <v>46042</v>
      </c>
      <c r="E57" s="16">
        <f t="shared" si="15"/>
        <v>46043</v>
      </c>
      <c r="F57" s="16">
        <f t="shared" si="15"/>
        <v>46044</v>
      </c>
      <c r="G57" s="16">
        <f t="shared" si="15"/>
        <v>46045</v>
      </c>
      <c r="H57" s="70">
        <f t="shared" si="15"/>
        <v>46046</v>
      </c>
      <c r="J57" s="136" t="s">
        <v>90</v>
      </c>
      <c r="K57" s="47"/>
      <c r="L57" s="47"/>
      <c r="M57" s="47"/>
      <c r="N57" s="47"/>
      <c r="O57" s="47"/>
      <c r="P57" s="137"/>
      <c r="R57" s="18"/>
      <c r="S57" s="16"/>
      <c r="T57" s="16"/>
      <c r="U57" s="16"/>
      <c r="V57" s="16"/>
      <c r="W57" s="16"/>
      <c r="X57" s="19"/>
      <c r="AA57" s="31"/>
    </row>
    <row r="58" spans="2:27" s="2" customFormat="1" ht="11.5" x14ac:dyDescent="0.25">
      <c r="B58" s="72">
        <f t="shared" si="15"/>
        <v>46047</v>
      </c>
      <c r="C58" s="16">
        <f t="shared" si="15"/>
        <v>46048</v>
      </c>
      <c r="D58" s="16">
        <f t="shared" si="15"/>
        <v>46049</v>
      </c>
      <c r="E58" s="16">
        <f t="shared" si="15"/>
        <v>46050</v>
      </c>
      <c r="F58" s="16">
        <f t="shared" si="15"/>
        <v>46051</v>
      </c>
      <c r="G58" s="16">
        <f t="shared" si="15"/>
        <v>46052</v>
      </c>
      <c r="H58" s="70">
        <f t="shared" si="15"/>
        <v>46053</v>
      </c>
      <c r="J58" s="76" t="s">
        <v>91</v>
      </c>
      <c r="K58" s="73"/>
      <c r="L58" s="73"/>
      <c r="M58" s="73"/>
      <c r="N58" s="73"/>
      <c r="O58" s="73"/>
      <c r="P58" s="73"/>
      <c r="R58" s="18"/>
      <c r="S58" s="16"/>
      <c r="T58" s="16"/>
      <c r="U58" s="16"/>
      <c r="V58" s="16"/>
      <c r="W58" s="16"/>
      <c r="X58" s="19"/>
      <c r="AA58" s="31"/>
    </row>
    <row r="59" spans="2:27" s="2" customFormat="1" ht="11.5" x14ac:dyDescent="0.25">
      <c r="B59" s="71" t="str">
        <f t="shared" si="15"/>
        <v/>
      </c>
      <c r="C59" s="20" t="str">
        <f t="shared" si="15"/>
        <v/>
      </c>
      <c r="D59" s="20" t="str">
        <f t="shared" si="15"/>
        <v/>
      </c>
      <c r="E59" s="20" t="str">
        <f t="shared" si="15"/>
        <v/>
      </c>
      <c r="F59" s="20" t="str">
        <f t="shared" si="15"/>
        <v/>
      </c>
      <c r="G59" s="20" t="str">
        <f t="shared" si="15"/>
        <v/>
      </c>
      <c r="H59" s="21" t="str">
        <f t="shared" si="15"/>
        <v/>
      </c>
      <c r="I59" s="17"/>
      <c r="J59" s="73"/>
      <c r="K59" s="73"/>
      <c r="L59" s="73"/>
      <c r="M59" s="73"/>
      <c r="N59" s="73"/>
      <c r="O59" s="73"/>
      <c r="P59" s="73"/>
      <c r="Q59" s="17"/>
      <c r="R59" s="51"/>
      <c r="S59" s="52"/>
      <c r="T59" s="52"/>
      <c r="U59" s="52"/>
      <c r="V59" s="52"/>
      <c r="W59" s="52"/>
      <c r="X59" s="53"/>
      <c r="AA59" s="31"/>
    </row>
    <row r="60" spans="2:27" s="2" customFormat="1" ht="12.75" customHeight="1" x14ac:dyDescent="0.25">
      <c r="B60" s="106" t="s">
        <v>82</v>
      </c>
      <c r="C60" s="106"/>
      <c r="D60" s="106"/>
      <c r="E60" s="106"/>
      <c r="F60" s="106"/>
      <c r="G60" s="106"/>
      <c r="H60" s="106"/>
      <c r="I60" s="106"/>
      <c r="J60" s="106"/>
      <c r="K60" s="106"/>
      <c r="L60" s="106"/>
      <c r="M60" s="106"/>
      <c r="N60" s="106"/>
      <c r="O60" s="106"/>
      <c r="P60" s="106"/>
      <c r="Q60" s="106"/>
      <c r="R60" s="86"/>
      <c r="S60" s="86"/>
      <c r="T60" s="86"/>
      <c r="U60" s="86"/>
      <c r="V60" s="86"/>
      <c r="W60" s="86"/>
      <c r="X60" s="86"/>
      <c r="AA60" s="31"/>
    </row>
    <row r="61" spans="2:27" s="2" customFormat="1" ht="12.75" customHeight="1" x14ac:dyDescent="0.25">
      <c r="B61" s="106"/>
      <c r="C61" s="106"/>
      <c r="D61" s="106"/>
      <c r="E61" s="106"/>
      <c r="F61" s="106"/>
      <c r="G61" s="106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86"/>
      <c r="S61" s="86"/>
      <c r="T61" s="86"/>
      <c r="U61" s="86"/>
      <c r="V61" s="86"/>
      <c r="W61" s="86"/>
      <c r="X61" s="86"/>
      <c r="AA61" s="31" t="s">
        <v>14</v>
      </c>
    </row>
    <row r="62" spans="2:27" s="2" customFormat="1" x14ac:dyDescent="0.25">
      <c r="B62" s="55" t="s">
        <v>46</v>
      </c>
      <c r="C62" s="55"/>
      <c r="D62" s="55"/>
      <c r="E62" s="55"/>
      <c r="F62" s="55"/>
      <c r="G62" s="55"/>
      <c r="H62" s="56"/>
      <c r="I62" s="57"/>
      <c r="J62" s="57"/>
      <c r="K62" s="57"/>
      <c r="L62" s="57"/>
      <c r="M62" s="55"/>
      <c r="N62" s="55"/>
      <c r="O62" s="55"/>
      <c r="P62" s="55" t="s">
        <v>79</v>
      </c>
      <c r="Q62" s="33"/>
      <c r="R62"/>
      <c r="S62"/>
      <c r="T62"/>
      <c r="U62"/>
      <c r="V62"/>
      <c r="W62"/>
      <c r="X62"/>
      <c r="AA62" s="31" t="s">
        <v>16</v>
      </c>
    </row>
    <row r="63" spans="2:27" s="2" customFormat="1" ht="13" x14ac:dyDescent="0.3">
      <c r="B63" s="55" t="s">
        <v>93</v>
      </c>
      <c r="C63" s="55"/>
      <c r="D63" s="55"/>
      <c r="E63" s="55"/>
      <c r="F63" s="55"/>
      <c r="G63" s="55"/>
      <c r="H63" s="58"/>
      <c r="I63" s="59"/>
      <c r="J63" s="59"/>
      <c r="K63" s="59"/>
      <c r="L63" s="59"/>
      <c r="M63" s="55"/>
      <c r="N63" s="55"/>
      <c r="O63" s="55"/>
      <c r="P63" s="55"/>
      <c r="Q63" s="34"/>
      <c r="R63"/>
      <c r="S63" s="123" t="s">
        <v>80</v>
      </c>
      <c r="T63"/>
      <c r="U63"/>
      <c r="V63"/>
      <c r="W63"/>
      <c r="X63"/>
      <c r="AA63" s="23"/>
    </row>
    <row r="64" spans="2:27" s="2" customFormat="1" x14ac:dyDescent="0.25">
      <c r="B64" s="55" t="s">
        <v>81</v>
      </c>
      <c r="C64" s="55"/>
      <c r="D64" s="55"/>
      <c r="E64" s="55"/>
      <c r="F64" s="55"/>
      <c r="G64" s="55"/>
      <c r="H64" s="58"/>
      <c r="I64" s="59"/>
      <c r="J64" s="59"/>
      <c r="K64" s="59"/>
      <c r="L64" s="59"/>
      <c r="M64" s="55"/>
      <c r="N64" s="55"/>
      <c r="O64" s="55"/>
      <c r="P64" s="55"/>
      <c r="Q64" s="34"/>
      <c r="R64"/>
      <c r="S64"/>
      <c r="T64"/>
      <c r="U64"/>
      <c r="V64"/>
      <c r="W64"/>
      <c r="X64"/>
      <c r="AA64" s="23"/>
    </row>
    <row r="65" spans="1:27" s="2" customFormat="1" x14ac:dyDescent="0.25">
      <c r="B65" s="55" t="s">
        <v>54</v>
      </c>
      <c r="C65" s="55"/>
      <c r="D65" s="55"/>
      <c r="E65" s="55"/>
      <c r="F65" s="55"/>
      <c r="G65" s="55"/>
      <c r="H65" s="65"/>
      <c r="I65" s="66"/>
      <c r="J65" s="66"/>
      <c r="K65" s="66"/>
      <c r="L65" s="66"/>
      <c r="M65" s="55"/>
      <c r="N65" s="55"/>
      <c r="O65" s="55"/>
      <c r="P65" s="55"/>
      <c r="Q65" s="67"/>
      <c r="R65"/>
      <c r="S65"/>
      <c r="T65"/>
      <c r="U65"/>
      <c r="V65"/>
      <c r="W65"/>
      <c r="X65"/>
      <c r="Y65"/>
      <c r="AA65" s="23"/>
    </row>
    <row r="66" spans="1:27" s="2" customFormat="1" x14ac:dyDescent="0.25">
      <c r="B66" s="60"/>
      <c r="C66" s="60"/>
      <c r="D66" s="60"/>
      <c r="E66" s="60"/>
      <c r="F66" s="60"/>
      <c r="G66" s="60"/>
      <c r="H66" s="60"/>
      <c r="I66" s="60"/>
      <c r="J66" s="54"/>
      <c r="K66" s="55"/>
      <c r="L66" s="55"/>
      <c r="M66" s="55"/>
      <c r="N66" s="55"/>
      <c r="O66" s="55"/>
      <c r="P66" s="55"/>
      <c r="R66"/>
      <c r="S66"/>
      <c r="T66"/>
      <c r="U66"/>
      <c r="V66"/>
      <c r="W66"/>
      <c r="X66"/>
      <c r="AA66" s="23"/>
    </row>
    <row r="67" spans="1:27" s="2" customFormat="1" ht="13" x14ac:dyDescent="0.3">
      <c r="B67" s="89"/>
      <c r="C67" t="s">
        <v>34</v>
      </c>
      <c r="H67" s="82" t="s">
        <v>28</v>
      </c>
      <c r="I67" s="17" t="s">
        <v>32</v>
      </c>
      <c r="J67" s="38"/>
      <c r="K67" s="39"/>
      <c r="L67" s="39"/>
      <c r="M67" s="39"/>
      <c r="N67" s="39"/>
      <c r="O67" s="39"/>
      <c r="P67" s="39"/>
      <c r="R67" s="16"/>
      <c r="S67" t="s">
        <v>0</v>
      </c>
      <c r="AA67" s="23"/>
    </row>
    <row r="68" spans="1:27" s="2" customFormat="1" x14ac:dyDescent="0.25">
      <c r="B68" s="91"/>
      <c r="C68" t="s">
        <v>49</v>
      </c>
      <c r="D68" s="68"/>
      <c r="E68" s="68"/>
      <c r="H68" s="69"/>
      <c r="I68" s="17" t="s">
        <v>30</v>
      </c>
      <c r="J68" t="s">
        <v>38</v>
      </c>
      <c r="K68"/>
      <c r="R68" s="16"/>
      <c r="S68" t="s">
        <v>15</v>
      </c>
      <c r="AA68" s="23"/>
    </row>
    <row r="69" spans="1:27" x14ac:dyDescent="0.25">
      <c r="A69" s="3"/>
      <c r="G69" s="2"/>
      <c r="Q69" s="3"/>
      <c r="R69" s="3"/>
      <c r="S69" s="3"/>
      <c r="T69" s="3"/>
      <c r="U69" s="3"/>
      <c r="V69" s="3"/>
      <c r="W69" s="3"/>
      <c r="X69" s="3"/>
    </row>
  </sheetData>
  <mergeCells count="33">
    <mergeCell ref="AA5:AA6"/>
    <mergeCell ref="R52:X52"/>
    <mergeCell ref="B19:H19"/>
    <mergeCell ref="B52:H52"/>
    <mergeCell ref="R19:X19"/>
    <mergeCell ref="B27:H27"/>
    <mergeCell ref="R35:X35"/>
    <mergeCell ref="R44:X44"/>
    <mergeCell ref="AA9:AA13"/>
    <mergeCell ref="AA14:AA19"/>
    <mergeCell ref="AA25:AA29"/>
    <mergeCell ref="B9:H9"/>
    <mergeCell ref="B44:H44"/>
    <mergeCell ref="R9:X9"/>
    <mergeCell ref="B35:H35"/>
    <mergeCell ref="J10:P10"/>
    <mergeCell ref="B60:Q61"/>
    <mergeCell ref="J12:P12"/>
    <mergeCell ref="J19:Q19"/>
    <mergeCell ref="J50:P50"/>
    <mergeCell ref="K39:Q39"/>
    <mergeCell ref="J48:P48"/>
    <mergeCell ref="J44:P44"/>
    <mergeCell ref="A2:M2"/>
    <mergeCell ref="D4:E4"/>
    <mergeCell ref="J24:P24"/>
    <mergeCell ref="J11:P11"/>
    <mergeCell ref="J54:P54"/>
    <mergeCell ref="AA22:AA24"/>
    <mergeCell ref="AA31:AA37"/>
    <mergeCell ref="R27:X27"/>
    <mergeCell ref="B7:X7"/>
    <mergeCell ref="J9:P9"/>
  </mergeCells>
  <phoneticPr fontId="0" type="noConversion"/>
  <hyperlinks>
    <hyperlink ref="A2" r:id="rId1" xr:uid="{00000000-0004-0000-0000-000000000000}"/>
  </hyperlinks>
  <printOptions horizontalCentered="1"/>
  <pageMargins left="0.25" right="0.25" top="0.35" bottom="0.35" header="0.25" footer="0.25"/>
  <pageSetup scale="99" orientation="portrait" r:id="rId2"/>
  <headerFooter alignWithMargins="0">
    <oddFooter>&amp;L&amp;8&amp;K00-049Calendar Templates by Vertex42.com&amp;R&amp;8&amp;K00-049http://www.vertex42.com/calendars/school-calendar.html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YearlyCalendar</vt:lpstr>
      <vt:lpstr>month</vt:lpstr>
      <vt:lpstr>YearlyCalendar!Print_Area</vt:lpstr>
      <vt:lpstr>startday</vt:lpstr>
      <vt:lpstr>year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School District Calendar Template</dc:title>
  <dc:creator>Vertex42.com</dc:creator>
  <dc:description>(c) 2013 Vertex42 LLC. All Rights Reserved.</dc:description>
  <cp:lastModifiedBy>Diane Asberry</cp:lastModifiedBy>
  <cp:lastPrinted>2025-07-17T19:22:52Z</cp:lastPrinted>
  <dcterms:created xsi:type="dcterms:W3CDTF">2004-08-16T18:44:14Z</dcterms:created>
  <dcterms:modified xsi:type="dcterms:W3CDTF">2025-07-17T19:32:29Z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(c) 2013 Vertex42 LLC</vt:lpwstr>
  </property>
  <property fmtid="{D5CDD505-2E9C-101B-9397-08002B2CF9AE}" pid="3" name="Version">
    <vt:lpwstr>1.0.0</vt:lpwstr>
  </property>
</Properties>
</file>